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ose\Dropbox\SAFE\"/>
    </mc:Choice>
  </mc:AlternateContent>
  <xr:revisionPtr revIDLastSave="0" documentId="13_ncr:1_{0348D943-1C0C-4D48-A079-FEA10AB1F5E8}" xr6:coauthVersionLast="47" xr6:coauthVersionMax="47" xr10:uidLastSave="{00000000-0000-0000-0000-000000000000}"/>
  <bookViews>
    <workbookView xWindow="22932" yWindow="1980" windowWidth="23256" windowHeight="12456" xr2:uid="{00000000-000D-0000-FFFF-FFFF00000000}"/>
  </bookViews>
  <sheets>
    <sheet name="SAFE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2" l="1"/>
  <c r="L34" i="2"/>
  <c r="L32" i="2"/>
  <c r="R34" i="2"/>
  <c r="R32" i="2"/>
  <c r="D34" i="2"/>
  <c r="D32" i="2"/>
  <c r="D36" i="2" l="1"/>
  <c r="Q18" i="2"/>
  <c r="R18" i="2" s="1"/>
  <c r="G18" i="2"/>
  <c r="Q14" i="2" l="1"/>
  <c r="R14" i="2" s="1"/>
  <c r="Q12" i="2"/>
  <c r="R12" i="2" s="1"/>
  <c r="Q8" i="2"/>
  <c r="R8" i="2" s="1"/>
  <c r="Q16" i="2"/>
  <c r="R16" i="2" s="1"/>
  <c r="Q10" i="2"/>
  <c r="R10" i="2" s="1"/>
  <c r="Q22" i="2"/>
  <c r="R22" i="2" s="1"/>
  <c r="Q24" i="2"/>
  <c r="R24" i="2" s="1"/>
  <c r="Q26" i="2"/>
  <c r="R26" i="2" s="1"/>
  <c r="R36" i="2" l="1"/>
  <c r="G24" i="2"/>
  <c r="G22" i="2" l="1"/>
  <c r="G14" i="2" l="1"/>
  <c r="G26" i="2" l="1"/>
  <c r="G34" i="2" s="1"/>
  <c r="G10" i="2"/>
  <c r="G16" i="2"/>
  <c r="G12" i="2"/>
  <c r="G8" i="2"/>
  <c r="G32" i="2" l="1"/>
  <c r="F32" i="2" s="1"/>
  <c r="G36" i="2" l="1"/>
  <c r="F36" i="2" s="1"/>
  <c r="F34" i="2"/>
</calcChain>
</file>

<file path=xl/sharedStrings.xml><?xml version="1.0" encoding="utf-8"?>
<sst xmlns="http://schemas.openxmlformats.org/spreadsheetml/2006/main" count="115" uniqueCount="76">
  <si>
    <t>S</t>
  </si>
  <si>
    <t>Sex</t>
  </si>
  <si>
    <t># Head</t>
  </si>
  <si>
    <t>H</t>
  </si>
  <si>
    <t>Buyer</t>
  </si>
  <si>
    <t>Wt</t>
  </si>
  <si>
    <t>Total Lbs</t>
  </si>
  <si>
    <t>Breeds</t>
  </si>
  <si>
    <t>Delivery</t>
  </si>
  <si>
    <t>Knife</t>
  </si>
  <si>
    <t>Ralgro</t>
  </si>
  <si>
    <t>None</t>
  </si>
  <si>
    <t>Group #</t>
  </si>
  <si>
    <t>Sale Lot</t>
  </si>
  <si>
    <t>STEER TOTALS</t>
  </si>
  <si>
    <t>HEIFER TOTALS</t>
  </si>
  <si>
    <t>Ear Imp.</t>
  </si>
  <si>
    <t>Castr-ation</t>
  </si>
  <si>
    <t>Price $/cwt</t>
  </si>
  <si>
    <t>N/A</t>
  </si>
  <si>
    <t>SALE TOTALS</t>
  </si>
  <si>
    <t>Total Head</t>
  </si>
  <si>
    <t>1 - Way  ▲ only</t>
  </si>
  <si>
    <t>Wean Date</t>
  </si>
  <si>
    <t>Total   Wt.</t>
  </si>
  <si>
    <t>Southwest Georgia / Southeast Alabama Feeder Cattle Marketing Association  (S.A.F.E)</t>
  </si>
  <si>
    <t>Sale  Lots</t>
  </si>
  <si>
    <r>
      <t xml:space="preserve">Color                               </t>
    </r>
    <r>
      <rPr>
        <sz val="7"/>
        <rFont val="Small Fonts"/>
        <family val="2"/>
      </rPr>
      <t>Bl-Rd-ChX</t>
    </r>
  </si>
  <si>
    <r>
      <t xml:space="preserve">Slide </t>
    </r>
    <r>
      <rPr>
        <sz val="8"/>
        <rFont val="Tahoma"/>
        <family val="2"/>
      </rPr>
      <t>$/cwt</t>
    </r>
  </si>
  <si>
    <t>PRODUCER</t>
  </si>
  <si>
    <t>Avg Wt.</t>
  </si>
  <si>
    <t>Deer Creek Farms</t>
  </si>
  <si>
    <t>AN-ANG X</t>
  </si>
  <si>
    <t>62-00-00</t>
  </si>
  <si>
    <t>J L Paulk</t>
  </si>
  <si>
    <t>7-1</t>
  </si>
  <si>
    <t>AN-BRAN-AN X</t>
  </si>
  <si>
    <t>Last Updated:   FINAL</t>
  </si>
  <si>
    <t>Circle W Farms</t>
  </si>
  <si>
    <t>Mickey Stubbs</t>
  </si>
  <si>
    <t>11-1</t>
  </si>
  <si>
    <t>52-1</t>
  </si>
  <si>
    <t>22-1</t>
  </si>
  <si>
    <t>Doyle Weekley</t>
  </si>
  <si>
    <t>12-1</t>
  </si>
  <si>
    <t>Shirah Cattle</t>
  </si>
  <si>
    <t>D 8 - D 12</t>
  </si>
  <si>
    <t>7-2</t>
  </si>
  <si>
    <t>22-2</t>
  </si>
  <si>
    <t>12-2</t>
  </si>
  <si>
    <r>
      <t xml:space="preserve">Oct. 28, 2025 - 1:30 P.M. (Eastern) ●  </t>
    </r>
    <r>
      <rPr>
        <b/>
        <u/>
        <sz val="11.5"/>
        <rFont val="Tahoma"/>
        <family val="2"/>
      </rPr>
      <t>Sale Conference Call: 1-800-297-9565 (Access Code: 4272747#)</t>
    </r>
  </si>
  <si>
    <t>Moby Dick Restaurant - 627 US Hwy 27 N - Colquitt, Georgia ● ( 229) 308-3452</t>
  </si>
  <si>
    <t>9 Lot</t>
  </si>
  <si>
    <t>75-1</t>
  </si>
  <si>
    <t>N 3 - N 7</t>
  </si>
  <si>
    <t>8/30/2025                                        -                                         65 Days</t>
  </si>
  <si>
    <t>59-00-03</t>
  </si>
  <si>
    <t>AN-SIMMANG-AN / CHAR X</t>
  </si>
  <si>
    <t>46-08-10</t>
  </si>
  <si>
    <t>N 6 - N 14</t>
  </si>
  <si>
    <t>8/8/2025                                        -                                         90 Days</t>
  </si>
  <si>
    <t>62-08-04</t>
  </si>
  <si>
    <t>10/11/2025                                        -                                         60 Days</t>
  </si>
  <si>
    <t>AN-ANG / SIMMAN X</t>
  </si>
  <si>
    <t>68-00-00</t>
  </si>
  <si>
    <t>//2025                                      -                                        100 Days</t>
  </si>
  <si>
    <t>67-03-02</t>
  </si>
  <si>
    <t>74-03-02</t>
  </si>
  <si>
    <t>AN-HERE-ANG X</t>
  </si>
  <si>
    <t>8/25/2025                                        -                                         70 Days</t>
  </si>
  <si>
    <t>AN-SIMMANG / AN X</t>
  </si>
  <si>
    <t>56-00-07</t>
  </si>
  <si>
    <t>61-00-07</t>
  </si>
  <si>
    <t>//2025                                        -                                         100 Days</t>
  </si>
  <si>
    <t>Page 1 of 1</t>
  </si>
  <si>
    <t>Oct 27 - 9:30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</si>
</sst>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&quot;$&quot;#,##0.0000"/>
  </numFmts>
  <fonts count="25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7"/>
      <name val="Small Fonts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1"/>
      <name val="Arial"/>
      <family val="2"/>
    </font>
    <font>
      <sz val="11"/>
      <name val="Small Fonts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0"/>
      <name val="Calibri"/>
      <family val="2"/>
      <scheme val="minor"/>
    </font>
    <font>
      <b/>
      <sz val="11.5"/>
      <name val="Tahoma"/>
      <family val="2"/>
    </font>
    <font>
      <b/>
      <u/>
      <sz val="11.5"/>
      <name val="Tahoma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Small Fonts"/>
      <family val="2"/>
    </font>
    <font>
      <sz val="10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8" fillId="3" borderId="0" xfId="0" applyFont="1" applyFill="1"/>
    <xf numFmtId="0" fontId="10" fillId="3" borderId="0" xfId="0" applyFont="1" applyFill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1" fillId="0" borderId="4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0" quotePrefix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quotePrefix="1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3" fontId="3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3" fillId="2" borderId="25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3" fillId="2" borderId="3" xfId="0" quotePrefix="1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1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13" fillId="0" borderId="20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quotePrefix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/>
    </xf>
    <xf numFmtId="44" fontId="1" fillId="2" borderId="3" xfId="0" applyNumberFormat="1" applyFont="1" applyFill="1" applyBorder="1" applyAlignment="1">
      <alignment horizontal="left" vertical="center"/>
    </xf>
    <xf numFmtId="3" fontId="13" fillId="0" borderId="15" xfId="0" applyNumberFormat="1" applyFont="1" applyBorder="1" applyAlignment="1">
      <alignment vertical="center"/>
    </xf>
    <xf numFmtId="1" fontId="13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0" fontId="13" fillId="0" borderId="2" xfId="0" quotePrefix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2" borderId="4" xfId="0" applyNumberFormat="1" applyFont="1" applyFill="1" applyBorder="1" applyAlignment="1">
      <alignment horizontal="center" vertical="center"/>
    </xf>
    <xf numFmtId="3" fontId="13" fillId="0" borderId="20" xfId="0" applyNumberFormat="1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164" fontId="0" fillId="0" borderId="0" xfId="0" applyNumberFormat="1"/>
    <xf numFmtId="3" fontId="5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6" fontId="13" fillId="0" borderId="2" xfId="0" quotePrefix="1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22" fontId="11" fillId="3" borderId="0" xfId="0" quotePrefix="1" applyNumberFormat="1" applyFont="1" applyFill="1" applyAlignment="1">
      <alignment horizontal="center" vertical="top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2" fontId="13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6" fontId="17" fillId="0" borderId="14" xfId="0" applyNumberFormat="1" applyFont="1" applyBorder="1" applyAlignment="1">
      <alignment horizontal="center" vertical="center"/>
    </xf>
    <xf numFmtId="166" fontId="17" fillId="0" borderId="18" xfId="0" applyNumberFormat="1" applyFont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/>
    </xf>
    <xf numFmtId="0" fontId="13" fillId="4" borderId="20" xfId="0" quotePrefix="1" applyFont="1" applyFill="1" applyBorder="1" applyAlignment="1">
      <alignment horizontal="center" vertical="center"/>
    </xf>
    <xf numFmtId="165" fontId="24" fillId="4" borderId="10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center" vertical="center"/>
    </xf>
    <xf numFmtId="16" fontId="13" fillId="0" borderId="20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/>
    </xf>
    <xf numFmtId="16" fontId="13" fillId="0" borderId="3" xfId="0" quotePrefix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20" xfId="0" quotePrefix="1" applyFont="1" applyFill="1" applyBorder="1" applyAlignment="1">
      <alignment horizontal="center" vertical="center"/>
    </xf>
    <xf numFmtId="0" fontId="13" fillId="0" borderId="4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5" fontId="24" fillId="0" borderId="10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13" fillId="0" borderId="23" xfId="0" quotePrefix="1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5" fontId="24" fillId="0" borderId="2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" fontId="13" fillId="0" borderId="23" xfId="0" quotePrefix="1" applyNumberFormat="1" applyFont="1" applyFill="1" applyBorder="1" applyAlignment="1">
      <alignment horizontal="center" vertical="center"/>
    </xf>
    <xf numFmtId="16" fontId="13" fillId="0" borderId="2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294996" cy="41549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-60251" y="17681501"/>
          <a:ext cx="415498" cy="294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Normal="100" workbookViewId="0">
      <selection activeCell="A8" sqref="A8"/>
    </sheetView>
  </sheetViews>
  <sheetFormatPr defaultRowHeight="13.2" x14ac:dyDescent="0.25"/>
  <cols>
    <col min="1" max="1" width="19.88671875" customWidth="1"/>
    <col min="2" max="2" width="4.44140625" style="6" customWidth="1"/>
    <col min="3" max="3" width="6.33203125" customWidth="1"/>
    <col min="4" max="4" width="4" customWidth="1"/>
    <col min="5" max="5" width="5.5546875" customWidth="1"/>
    <col min="6" max="6" width="5.88671875" customWidth="1"/>
    <col min="7" max="7" width="12" customWidth="1"/>
    <col min="8" max="8" width="11.6640625" customWidth="1"/>
    <col min="9" max="9" width="9.6640625" customWidth="1"/>
    <col min="10" max="10" width="9.33203125" customWidth="1"/>
    <col min="11" max="11" width="8.44140625" customWidth="1"/>
    <col min="12" max="12" width="6.6640625" customWidth="1"/>
    <col min="13" max="13" width="6.33203125" customWidth="1"/>
    <col min="14" max="14" width="6.6640625" style="2" customWidth="1"/>
    <col min="15" max="15" width="11.6640625" style="2" customWidth="1"/>
    <col min="16" max="16" width="8.6640625" style="6" customWidth="1"/>
    <col min="17" max="17" width="14.88671875" customWidth="1"/>
    <col min="18" max="18" width="15.33203125" customWidth="1"/>
  </cols>
  <sheetData>
    <row r="1" spans="1:18" s="4" customFormat="1" ht="3" customHeight="1" x14ac:dyDescent="0.35">
      <c r="A1" s="20"/>
      <c r="B1" s="21"/>
      <c r="C1" s="22"/>
      <c r="D1" s="23"/>
      <c r="E1" s="23"/>
      <c r="F1" s="24"/>
      <c r="G1" s="24"/>
      <c r="H1" s="25"/>
      <c r="I1" s="20"/>
      <c r="J1" s="26"/>
      <c r="K1" s="24"/>
      <c r="L1" s="24"/>
      <c r="M1" s="24"/>
      <c r="N1" s="21"/>
      <c r="O1" s="21"/>
      <c r="P1" s="27"/>
    </row>
    <row r="2" spans="1:18" s="4" customFormat="1" ht="35.25" customHeight="1" x14ac:dyDescent="0.25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7" t="s">
        <v>74</v>
      </c>
      <c r="P2" s="128"/>
    </row>
    <row r="3" spans="1:18" s="5" customFormat="1" ht="18" customHeight="1" x14ac:dyDescent="0.25">
      <c r="A3" s="129" t="s">
        <v>50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 t="s">
        <v>37</v>
      </c>
      <c r="P3" s="130"/>
    </row>
    <row r="4" spans="1:18" s="1" customFormat="1" ht="18" customHeight="1" x14ac:dyDescent="0.25">
      <c r="A4" s="131" t="s">
        <v>51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2" t="s">
        <v>75</v>
      </c>
      <c r="P4" s="132"/>
    </row>
    <row r="5" spans="1:18" s="1" customFormat="1" ht="3.9" customHeight="1" thickBot="1" x14ac:dyDescent="0.3">
      <c r="A5" s="28"/>
      <c r="B5" s="29"/>
      <c r="C5" s="30"/>
      <c r="D5" s="31"/>
      <c r="E5" s="31"/>
      <c r="F5" s="28"/>
      <c r="G5" s="28"/>
      <c r="H5" s="23"/>
      <c r="I5" s="31"/>
      <c r="J5" s="32"/>
      <c r="K5" s="28"/>
      <c r="L5" s="28"/>
      <c r="M5" s="28"/>
      <c r="N5" s="29"/>
      <c r="O5" s="29"/>
      <c r="P5" s="29"/>
    </row>
    <row r="6" spans="1:18" s="3" customFormat="1" ht="27.9" customHeight="1" thickTop="1" thickBot="1" x14ac:dyDescent="0.25">
      <c r="A6" s="82" t="s">
        <v>29</v>
      </c>
      <c r="B6" s="83" t="s">
        <v>13</v>
      </c>
      <c r="C6" s="83" t="s">
        <v>12</v>
      </c>
      <c r="D6" s="84" t="s">
        <v>1</v>
      </c>
      <c r="E6" s="83" t="s">
        <v>2</v>
      </c>
      <c r="F6" s="84" t="s">
        <v>5</v>
      </c>
      <c r="G6" s="84" t="s">
        <v>6</v>
      </c>
      <c r="H6" s="84" t="s">
        <v>8</v>
      </c>
      <c r="I6" s="83" t="s">
        <v>27</v>
      </c>
      <c r="J6" s="84" t="s">
        <v>7</v>
      </c>
      <c r="K6" s="83" t="s">
        <v>23</v>
      </c>
      <c r="L6" s="83" t="s">
        <v>17</v>
      </c>
      <c r="M6" s="83" t="s">
        <v>16</v>
      </c>
      <c r="N6" s="83" t="s">
        <v>28</v>
      </c>
      <c r="O6" s="83" t="s">
        <v>18</v>
      </c>
      <c r="P6" s="85" t="s">
        <v>4</v>
      </c>
    </row>
    <row r="7" spans="1:18" s="3" customFormat="1" ht="4.95" customHeight="1" thickTop="1" thickBot="1" x14ac:dyDescent="0.25">
      <c r="A7" s="73"/>
      <c r="B7" s="74"/>
      <c r="C7" s="75"/>
      <c r="D7" s="74"/>
      <c r="E7" s="74"/>
      <c r="F7" s="74"/>
      <c r="G7" s="76"/>
      <c r="H7" s="77"/>
      <c r="I7" s="78"/>
      <c r="J7" s="79"/>
      <c r="K7" s="40"/>
      <c r="L7" s="80"/>
      <c r="M7" s="80"/>
      <c r="N7" s="70"/>
      <c r="O7" s="70"/>
      <c r="P7" s="81"/>
    </row>
    <row r="8" spans="1:18" s="35" customFormat="1" ht="30" customHeight="1" thickBot="1" x14ac:dyDescent="0.3">
      <c r="A8" s="152" t="s">
        <v>31</v>
      </c>
      <c r="B8" s="153">
        <v>1</v>
      </c>
      <c r="C8" s="154" t="s">
        <v>40</v>
      </c>
      <c r="D8" s="153" t="s">
        <v>0</v>
      </c>
      <c r="E8" s="153">
        <v>62</v>
      </c>
      <c r="F8" s="153">
        <v>850</v>
      </c>
      <c r="G8" s="173">
        <f>(E8)*F8</f>
        <v>52700</v>
      </c>
      <c r="H8" s="160" t="s">
        <v>54</v>
      </c>
      <c r="I8" s="160" t="s">
        <v>56</v>
      </c>
      <c r="J8" s="171" t="s">
        <v>32</v>
      </c>
      <c r="K8" s="163" t="s">
        <v>55</v>
      </c>
      <c r="L8" s="174" t="s">
        <v>9</v>
      </c>
      <c r="M8" s="174" t="s">
        <v>10</v>
      </c>
      <c r="N8" s="175" t="s">
        <v>22</v>
      </c>
      <c r="O8" s="115"/>
      <c r="P8" s="113"/>
      <c r="Q8" s="105">
        <f>F8*O8/100</f>
        <v>0</v>
      </c>
      <c r="R8" s="105">
        <f>Q8*E8</f>
        <v>0</v>
      </c>
    </row>
    <row r="9" spans="1:18" s="3" customFormat="1" ht="4.95" customHeight="1" thickBot="1" x14ac:dyDescent="0.25">
      <c r="A9" s="56"/>
      <c r="B9" s="40"/>
      <c r="C9" s="58"/>
      <c r="D9" s="57"/>
      <c r="E9" s="57"/>
      <c r="F9" s="57"/>
      <c r="G9" s="59"/>
      <c r="H9" s="58"/>
      <c r="I9" s="60"/>
      <c r="J9" s="15"/>
      <c r="K9" s="146"/>
      <c r="L9" s="101"/>
      <c r="M9" s="101"/>
      <c r="N9" s="17"/>
      <c r="O9" s="118"/>
      <c r="P9" s="111"/>
    </row>
    <row r="10" spans="1:18" s="3" customFormat="1" ht="30" customHeight="1" thickBot="1" x14ac:dyDescent="0.25">
      <c r="A10" s="152" t="s">
        <v>34</v>
      </c>
      <c r="B10" s="158">
        <v>2</v>
      </c>
      <c r="C10" s="165" t="s">
        <v>42</v>
      </c>
      <c r="D10" s="158" t="s">
        <v>0</v>
      </c>
      <c r="E10" s="158">
        <v>62</v>
      </c>
      <c r="F10" s="158">
        <v>825</v>
      </c>
      <c r="G10" s="166">
        <f>E10*F10</f>
        <v>51150</v>
      </c>
      <c r="H10" s="149"/>
      <c r="I10" s="165" t="s">
        <v>33</v>
      </c>
      <c r="J10" s="171" t="s">
        <v>63</v>
      </c>
      <c r="K10" s="150" t="s">
        <v>65</v>
      </c>
      <c r="L10" s="169" t="s">
        <v>9</v>
      </c>
      <c r="M10" s="169" t="s">
        <v>10</v>
      </c>
      <c r="N10" s="172" t="s">
        <v>22</v>
      </c>
      <c r="O10" s="119"/>
      <c r="P10" s="112"/>
      <c r="Q10" s="105">
        <f>O10*F10/100</f>
        <v>0</v>
      </c>
      <c r="R10" s="105">
        <f>Q10*E10</f>
        <v>0</v>
      </c>
    </row>
    <row r="11" spans="1:18" s="3" customFormat="1" ht="4.95" customHeight="1" thickBot="1" x14ac:dyDescent="0.25">
      <c r="A11" s="72"/>
      <c r="B11" s="57"/>
      <c r="C11" s="58"/>
      <c r="D11" s="57"/>
      <c r="E11" s="57"/>
      <c r="F11" s="57"/>
      <c r="G11" s="59"/>
      <c r="H11" s="59"/>
      <c r="I11" s="60"/>
      <c r="J11" s="15"/>
      <c r="K11" s="146"/>
      <c r="L11" s="101"/>
      <c r="M11" s="101"/>
      <c r="N11" s="17"/>
      <c r="O11" s="116"/>
      <c r="P11" s="114"/>
    </row>
    <row r="12" spans="1:18" s="3" customFormat="1" ht="30" customHeight="1" thickBot="1" x14ac:dyDescent="0.25">
      <c r="A12" s="152" t="s">
        <v>39</v>
      </c>
      <c r="B12" s="167">
        <v>3</v>
      </c>
      <c r="C12" s="181" t="s">
        <v>35</v>
      </c>
      <c r="D12" s="158" t="s">
        <v>0</v>
      </c>
      <c r="E12" s="158">
        <v>63</v>
      </c>
      <c r="F12" s="158">
        <v>810</v>
      </c>
      <c r="G12" s="166">
        <f>E12*F12</f>
        <v>51030</v>
      </c>
      <c r="H12" s="149"/>
      <c r="I12" s="165" t="s">
        <v>71</v>
      </c>
      <c r="J12" s="180" t="s">
        <v>70</v>
      </c>
      <c r="K12" s="150" t="s">
        <v>73</v>
      </c>
      <c r="L12" s="169" t="s">
        <v>9</v>
      </c>
      <c r="M12" s="169" t="s">
        <v>10</v>
      </c>
      <c r="N12" s="172" t="s">
        <v>22</v>
      </c>
      <c r="O12" s="119"/>
      <c r="P12" s="112"/>
      <c r="Q12" s="105">
        <f>F12*O12/100</f>
        <v>0</v>
      </c>
      <c r="R12" s="105">
        <f>Q12*E12</f>
        <v>0</v>
      </c>
    </row>
    <row r="13" spans="1:18" s="3" customFormat="1" ht="4.95" customHeight="1" thickBot="1" x14ac:dyDescent="0.25">
      <c r="A13" s="71"/>
      <c r="B13" s="10"/>
      <c r="C13" s="11"/>
      <c r="D13" s="10"/>
      <c r="E13" s="10"/>
      <c r="F13" s="10"/>
      <c r="G13" s="12"/>
      <c r="H13" s="13"/>
      <c r="I13" s="14"/>
      <c r="J13" s="15"/>
      <c r="K13" s="146"/>
      <c r="L13" s="103"/>
      <c r="M13" s="103"/>
      <c r="N13" s="18"/>
      <c r="O13" s="118"/>
      <c r="P13" s="111"/>
    </row>
    <row r="14" spans="1:18" s="35" customFormat="1" ht="30" customHeight="1" thickBot="1" x14ac:dyDescent="0.3">
      <c r="A14" s="155" t="s">
        <v>38</v>
      </c>
      <c r="B14" s="156">
        <v>4</v>
      </c>
      <c r="C14" s="157" t="s">
        <v>41</v>
      </c>
      <c r="D14" s="158" t="s">
        <v>0</v>
      </c>
      <c r="E14" s="156">
        <v>64</v>
      </c>
      <c r="F14" s="156">
        <v>800</v>
      </c>
      <c r="G14" s="159">
        <f>E14*F14</f>
        <v>51200</v>
      </c>
      <c r="H14" s="160" t="s">
        <v>59</v>
      </c>
      <c r="I14" s="161" t="s">
        <v>58</v>
      </c>
      <c r="J14" s="162" t="s">
        <v>57</v>
      </c>
      <c r="K14" s="163" t="s">
        <v>60</v>
      </c>
      <c r="L14" s="164" t="s">
        <v>9</v>
      </c>
      <c r="M14" s="151"/>
      <c r="N14" s="170" t="s">
        <v>22</v>
      </c>
      <c r="O14" s="117"/>
      <c r="P14" s="110"/>
      <c r="Q14" s="105">
        <f>F14*O14/100</f>
        <v>0</v>
      </c>
      <c r="R14" s="105">
        <f>Q14*E14</f>
        <v>0</v>
      </c>
    </row>
    <row r="15" spans="1:18" s="3" customFormat="1" ht="4.95" customHeight="1" thickBot="1" x14ac:dyDescent="0.25">
      <c r="A15" s="56"/>
      <c r="B15" s="57"/>
      <c r="C15" s="58"/>
      <c r="D15" s="57"/>
      <c r="E15" s="57"/>
      <c r="F15" s="57"/>
      <c r="G15" s="59"/>
      <c r="H15" s="58"/>
      <c r="I15" s="60"/>
      <c r="J15" s="15"/>
      <c r="K15" s="146"/>
      <c r="L15" s="101"/>
      <c r="M15" s="101"/>
      <c r="N15" s="18"/>
      <c r="O15" s="118"/>
      <c r="P15" s="111"/>
    </row>
    <row r="16" spans="1:18" s="34" customFormat="1" ht="30" customHeight="1" thickBot="1" x14ac:dyDescent="0.3">
      <c r="A16" s="176" t="s">
        <v>43</v>
      </c>
      <c r="B16" s="167">
        <v>5</v>
      </c>
      <c r="C16" s="154" t="s">
        <v>44</v>
      </c>
      <c r="D16" s="153" t="s">
        <v>0</v>
      </c>
      <c r="E16" s="153">
        <v>72</v>
      </c>
      <c r="F16" s="153">
        <v>700</v>
      </c>
      <c r="G16" s="173">
        <f>E16*F16</f>
        <v>50400</v>
      </c>
      <c r="H16" s="160" t="s">
        <v>54</v>
      </c>
      <c r="I16" s="160" t="s">
        <v>66</v>
      </c>
      <c r="J16" s="171" t="s">
        <v>68</v>
      </c>
      <c r="K16" s="163" t="s">
        <v>69</v>
      </c>
      <c r="L16" s="174" t="s">
        <v>9</v>
      </c>
      <c r="M16" s="179" t="s">
        <v>10</v>
      </c>
      <c r="N16" s="175" t="s">
        <v>22</v>
      </c>
      <c r="O16" s="115"/>
      <c r="P16" s="113"/>
      <c r="Q16" s="105">
        <f>F16*O16/100</f>
        <v>0</v>
      </c>
      <c r="R16" s="105">
        <f>Q16*E16</f>
        <v>0</v>
      </c>
    </row>
    <row r="17" spans="1:18" s="3" customFormat="1" ht="4.95" customHeight="1" thickBot="1" x14ac:dyDescent="0.25">
      <c r="A17" s="72"/>
      <c r="B17" s="57"/>
      <c r="C17" s="58"/>
      <c r="D17" s="57"/>
      <c r="E17" s="57"/>
      <c r="F17" s="57"/>
      <c r="G17" s="59"/>
      <c r="H17" s="58"/>
      <c r="I17" s="60"/>
      <c r="J17" s="15"/>
      <c r="K17" s="146"/>
      <c r="L17" s="101"/>
      <c r="M17" s="101"/>
      <c r="N17" s="17"/>
      <c r="O17" s="116"/>
      <c r="P17" s="114"/>
    </row>
    <row r="18" spans="1:18" s="35" customFormat="1" ht="30" customHeight="1" thickBot="1" x14ac:dyDescent="0.3">
      <c r="A18" s="152" t="s">
        <v>45</v>
      </c>
      <c r="B18" s="167">
        <v>6</v>
      </c>
      <c r="C18" s="167" t="s">
        <v>53</v>
      </c>
      <c r="D18" s="156" t="s">
        <v>0</v>
      </c>
      <c r="E18" s="167">
        <v>74</v>
      </c>
      <c r="F18" s="156">
        <v>690</v>
      </c>
      <c r="G18" s="159">
        <f>E18*F18</f>
        <v>51060</v>
      </c>
      <c r="H18" s="160" t="s">
        <v>46</v>
      </c>
      <c r="I18" s="148" t="s">
        <v>61</v>
      </c>
      <c r="J18" s="162" t="s">
        <v>36</v>
      </c>
      <c r="K18" s="168" t="s">
        <v>62</v>
      </c>
      <c r="L18" s="169" t="s">
        <v>9</v>
      </c>
      <c r="M18" s="169" t="s">
        <v>10</v>
      </c>
      <c r="N18" s="170" t="s">
        <v>22</v>
      </c>
      <c r="O18" s="115"/>
      <c r="P18" s="109"/>
      <c r="Q18" s="105">
        <f>F18*O18/100</f>
        <v>0</v>
      </c>
      <c r="R18" s="105">
        <f>Q18*E18</f>
        <v>0</v>
      </c>
    </row>
    <row r="19" spans="1:18" s="3" customFormat="1" ht="4.95" customHeight="1" thickBot="1" x14ac:dyDescent="0.25">
      <c r="A19" s="72"/>
      <c r="B19" s="57"/>
      <c r="C19" s="58"/>
      <c r="D19" s="57"/>
      <c r="E19" s="57"/>
      <c r="F19" s="57"/>
      <c r="G19" s="59"/>
      <c r="H19" s="58"/>
      <c r="I19" s="60"/>
      <c r="J19" s="15"/>
      <c r="K19" s="146"/>
      <c r="L19" s="101"/>
      <c r="M19" s="101"/>
      <c r="N19" s="17"/>
      <c r="O19" s="92"/>
      <c r="P19" s="93"/>
    </row>
    <row r="20" spans="1:18" s="34" customFormat="1" ht="17.55" customHeight="1" thickBot="1" x14ac:dyDescent="0.3">
      <c r="A20" s="62"/>
      <c r="B20" s="67"/>
      <c r="C20" s="125"/>
      <c r="D20" s="67"/>
      <c r="E20" s="67"/>
      <c r="F20" s="67"/>
      <c r="G20" s="90"/>
      <c r="H20" s="66"/>
      <c r="I20" s="99"/>
      <c r="J20" s="147"/>
      <c r="K20" s="145"/>
      <c r="L20" s="102"/>
      <c r="M20" s="122"/>
      <c r="N20" s="87"/>
      <c r="O20" s="115"/>
      <c r="P20" s="113"/>
      <c r="Q20" s="105"/>
      <c r="R20" s="105"/>
    </row>
    <row r="21" spans="1:18" s="3" customFormat="1" ht="4.95" customHeight="1" thickBot="1" x14ac:dyDescent="0.25">
      <c r="A21" s="72"/>
      <c r="B21" s="57"/>
      <c r="C21" s="58"/>
      <c r="D21" s="57"/>
      <c r="E21" s="57"/>
      <c r="F21" s="57"/>
      <c r="G21" s="59"/>
      <c r="H21" s="58"/>
      <c r="I21" s="60"/>
      <c r="J21" s="15"/>
      <c r="K21" s="146"/>
      <c r="L21" s="101"/>
      <c r="M21" s="101"/>
      <c r="N21" s="17"/>
      <c r="O21" s="92"/>
      <c r="P21" s="93"/>
    </row>
    <row r="22" spans="1:18" s="34" customFormat="1" ht="30" customHeight="1" thickBot="1" x14ac:dyDescent="0.3">
      <c r="A22" s="176" t="s">
        <v>34</v>
      </c>
      <c r="B22" s="167">
        <v>7</v>
      </c>
      <c r="C22" s="148" t="s">
        <v>48</v>
      </c>
      <c r="D22" s="167" t="s">
        <v>3</v>
      </c>
      <c r="E22" s="167">
        <v>68</v>
      </c>
      <c r="F22" s="167">
        <v>760</v>
      </c>
      <c r="G22" s="177">
        <f>E22*F22</f>
        <v>51680</v>
      </c>
      <c r="H22" s="149"/>
      <c r="I22" s="148" t="s">
        <v>64</v>
      </c>
      <c r="J22" s="171" t="s">
        <v>63</v>
      </c>
      <c r="K22" s="150" t="s">
        <v>65</v>
      </c>
      <c r="L22" s="164" t="s">
        <v>19</v>
      </c>
      <c r="M22" s="178" t="s">
        <v>11</v>
      </c>
      <c r="N22" s="170" t="s">
        <v>22</v>
      </c>
      <c r="O22" s="115"/>
      <c r="P22" s="113"/>
      <c r="Q22" s="105">
        <f>F22*O22/100</f>
        <v>0</v>
      </c>
      <c r="R22" s="105">
        <f>Q22*E22</f>
        <v>0</v>
      </c>
    </row>
    <row r="23" spans="1:18" s="3" customFormat="1" ht="4.95" customHeight="1" thickBot="1" x14ac:dyDescent="0.25">
      <c r="A23" s="56"/>
      <c r="B23" s="57"/>
      <c r="C23" s="58"/>
      <c r="D23" s="57"/>
      <c r="E23" s="57"/>
      <c r="F23" s="57"/>
      <c r="G23" s="59"/>
      <c r="H23" s="58"/>
      <c r="I23" s="60"/>
      <c r="J23" s="15"/>
      <c r="K23" s="146"/>
      <c r="L23" s="101"/>
      <c r="M23" s="101"/>
      <c r="N23" s="18"/>
      <c r="O23" s="116"/>
      <c r="P23" s="120"/>
    </row>
    <row r="24" spans="1:18" s="34" customFormat="1" ht="30" customHeight="1" thickBot="1" x14ac:dyDescent="0.3">
      <c r="A24" s="176" t="s">
        <v>39</v>
      </c>
      <c r="B24" s="167">
        <v>8</v>
      </c>
      <c r="C24" s="182" t="s">
        <v>47</v>
      </c>
      <c r="D24" s="167" t="s">
        <v>3</v>
      </c>
      <c r="E24" s="167">
        <v>68</v>
      </c>
      <c r="F24" s="167">
        <v>755</v>
      </c>
      <c r="G24" s="177">
        <f>E24*F24</f>
        <v>51340</v>
      </c>
      <c r="H24" s="149"/>
      <c r="I24" s="165" t="s">
        <v>72</v>
      </c>
      <c r="J24" s="180" t="s">
        <v>70</v>
      </c>
      <c r="K24" s="150" t="s">
        <v>73</v>
      </c>
      <c r="L24" s="164" t="s">
        <v>19</v>
      </c>
      <c r="M24" s="178" t="s">
        <v>11</v>
      </c>
      <c r="N24" s="170" t="s">
        <v>22</v>
      </c>
      <c r="O24" s="115"/>
      <c r="P24" s="113"/>
      <c r="Q24" s="105">
        <f>F24*O24/100</f>
        <v>0</v>
      </c>
      <c r="R24" s="105">
        <f>Q24*E24</f>
        <v>0</v>
      </c>
    </row>
    <row r="25" spans="1:18" s="3" customFormat="1" ht="4.95" customHeight="1" thickBot="1" x14ac:dyDescent="0.25">
      <c r="A25" s="56"/>
      <c r="B25" s="57"/>
      <c r="C25" s="58"/>
      <c r="D25" s="57"/>
      <c r="E25" s="57"/>
      <c r="F25" s="57"/>
      <c r="G25" s="59"/>
      <c r="H25" s="58"/>
      <c r="I25" s="60"/>
      <c r="J25" s="14"/>
      <c r="K25" s="146"/>
      <c r="L25" s="101"/>
      <c r="M25" s="101"/>
      <c r="N25" s="18"/>
      <c r="O25" s="57"/>
      <c r="P25" s="61"/>
    </row>
    <row r="26" spans="1:18" s="34" customFormat="1" ht="30" customHeight="1" thickBot="1" x14ac:dyDescent="0.3">
      <c r="A26" s="176" t="s">
        <v>43</v>
      </c>
      <c r="B26" s="167">
        <v>9</v>
      </c>
      <c r="C26" s="148" t="s">
        <v>49</v>
      </c>
      <c r="D26" s="167" t="s">
        <v>3</v>
      </c>
      <c r="E26" s="167">
        <v>79</v>
      </c>
      <c r="F26" s="167">
        <v>640</v>
      </c>
      <c r="G26" s="177">
        <f>E26*F26</f>
        <v>50560</v>
      </c>
      <c r="H26" s="160" t="s">
        <v>54</v>
      </c>
      <c r="I26" s="160" t="s">
        <v>67</v>
      </c>
      <c r="J26" s="171" t="s">
        <v>68</v>
      </c>
      <c r="K26" s="163" t="s">
        <v>69</v>
      </c>
      <c r="L26" s="164" t="s">
        <v>19</v>
      </c>
      <c r="M26" s="178" t="s">
        <v>11</v>
      </c>
      <c r="N26" s="170" t="s">
        <v>22</v>
      </c>
      <c r="O26" s="115"/>
      <c r="P26" s="113"/>
      <c r="Q26" s="105">
        <f>F26*O26/100</f>
        <v>0</v>
      </c>
      <c r="R26" s="105">
        <f>Q26*E26</f>
        <v>0</v>
      </c>
    </row>
    <row r="27" spans="1:18" s="3" customFormat="1" ht="4.95" customHeight="1" thickBot="1" x14ac:dyDescent="0.25">
      <c r="A27" s="56"/>
      <c r="B27" s="57"/>
      <c r="C27" s="58"/>
      <c r="D27" s="57"/>
      <c r="E27" s="57"/>
      <c r="F27" s="57"/>
      <c r="G27" s="59"/>
      <c r="H27" s="58"/>
      <c r="I27" s="60"/>
      <c r="J27" s="86"/>
      <c r="K27" s="59"/>
      <c r="L27" s="101"/>
      <c r="M27" s="101"/>
      <c r="N27" s="18"/>
      <c r="O27" s="116"/>
      <c r="P27" s="120"/>
    </row>
    <row r="28" spans="1:18" s="34" customFormat="1" ht="17.55" customHeight="1" thickBot="1" x14ac:dyDescent="0.3">
      <c r="A28" s="55"/>
      <c r="B28" s="63"/>
      <c r="C28" s="64"/>
      <c r="D28" s="123"/>
      <c r="E28" s="63"/>
      <c r="F28" s="63"/>
      <c r="G28" s="65"/>
      <c r="H28" s="66"/>
      <c r="I28" s="66"/>
      <c r="J28" s="91"/>
      <c r="K28" s="124"/>
      <c r="L28" s="100"/>
      <c r="M28" s="104"/>
      <c r="N28" s="52"/>
      <c r="O28" s="115"/>
      <c r="P28" s="113"/>
      <c r="Q28" s="105"/>
      <c r="R28" s="105"/>
    </row>
    <row r="29" spans="1:18" s="3" customFormat="1" ht="4.95" customHeight="1" thickBot="1" x14ac:dyDescent="0.25">
      <c r="A29" s="72"/>
      <c r="B29" s="57"/>
      <c r="C29" s="58"/>
      <c r="D29" s="57"/>
      <c r="E29" s="57"/>
      <c r="F29" s="57"/>
      <c r="G29" s="59"/>
      <c r="H29" s="58"/>
      <c r="I29" s="60"/>
      <c r="J29" s="86"/>
      <c r="K29" s="59"/>
      <c r="L29" s="101"/>
      <c r="M29" s="101"/>
      <c r="N29" s="17"/>
      <c r="O29" s="116"/>
      <c r="P29" s="114"/>
    </row>
    <row r="30" spans="1:18" s="35" customFormat="1" ht="34.950000000000003" customHeight="1" thickBot="1" x14ac:dyDescent="0.3">
      <c r="A30" s="37"/>
      <c r="B30" s="139" t="s">
        <v>26</v>
      </c>
      <c r="C30" s="140"/>
      <c r="D30" s="139" t="s">
        <v>21</v>
      </c>
      <c r="E30" s="140"/>
      <c r="F30" s="88" t="s">
        <v>30</v>
      </c>
      <c r="G30" s="89" t="s">
        <v>24</v>
      </c>
      <c r="H30" s="36"/>
      <c r="I30" s="36"/>
      <c r="J30" s="7"/>
      <c r="K30" s="8"/>
      <c r="L30" s="8"/>
      <c r="M30" s="8"/>
      <c r="N30" s="39"/>
      <c r="O30" s="19"/>
      <c r="P30" s="38"/>
    </row>
    <row r="31" spans="1:18" s="3" customFormat="1" ht="4.95" customHeight="1" thickBot="1" x14ac:dyDescent="0.25">
      <c r="A31" s="53"/>
      <c r="B31" s="10"/>
      <c r="C31" s="11"/>
      <c r="D31" s="10"/>
      <c r="E31" s="10"/>
      <c r="F31" s="10"/>
      <c r="G31" s="107"/>
      <c r="H31" s="13"/>
      <c r="I31" s="14"/>
      <c r="J31" s="15"/>
      <c r="K31" s="40"/>
      <c r="L31" s="16"/>
      <c r="M31" s="16"/>
      <c r="N31" s="18"/>
      <c r="O31" s="18"/>
      <c r="P31" s="54"/>
    </row>
    <row r="32" spans="1:18" s="35" customFormat="1" ht="30" customHeight="1" thickBot="1" x14ac:dyDescent="0.3">
      <c r="A32" s="68" t="s">
        <v>14</v>
      </c>
      <c r="B32" s="141">
        <v>6</v>
      </c>
      <c r="C32" s="142"/>
      <c r="D32" s="137">
        <f>SUM(E8:E18)</f>
        <v>397</v>
      </c>
      <c r="E32" s="138"/>
      <c r="F32" s="97">
        <f>G32/D32</f>
        <v>774.65994962216621</v>
      </c>
      <c r="G32" s="108">
        <f>SUM(G8:G18)</f>
        <v>307540</v>
      </c>
      <c r="H32" s="96"/>
      <c r="I32" s="36"/>
      <c r="J32" s="94"/>
      <c r="K32" s="8"/>
      <c r="L32" s="143">
        <f>R32/G32</f>
        <v>0</v>
      </c>
      <c r="M32" s="144"/>
      <c r="N32" s="39"/>
      <c r="O32" s="19"/>
      <c r="P32" s="38"/>
      <c r="R32" s="105">
        <f>SUM(R8:R18)</f>
        <v>0</v>
      </c>
    </row>
    <row r="33" spans="1:18" s="3" customFormat="1" ht="4.95" customHeight="1" thickBot="1" x14ac:dyDescent="0.25">
      <c r="A33" s="56"/>
      <c r="B33" s="57"/>
      <c r="C33" s="58"/>
      <c r="D33" s="57"/>
      <c r="E33" s="57"/>
      <c r="F33" s="57"/>
      <c r="G33" s="57"/>
      <c r="H33" s="13"/>
      <c r="I33" s="14"/>
      <c r="J33" s="95"/>
      <c r="K33" s="40"/>
      <c r="L33" s="16"/>
      <c r="M33" s="16"/>
      <c r="N33" s="18"/>
      <c r="O33" s="18"/>
      <c r="P33" s="54"/>
    </row>
    <row r="34" spans="1:18" s="35" customFormat="1" ht="30" customHeight="1" thickBot="1" x14ac:dyDescent="0.3">
      <c r="A34" s="68" t="s">
        <v>15</v>
      </c>
      <c r="B34" s="141">
        <v>3</v>
      </c>
      <c r="C34" s="142"/>
      <c r="D34" s="137">
        <f>SUM(E22:E27)</f>
        <v>215</v>
      </c>
      <c r="E34" s="138"/>
      <c r="F34" s="97">
        <f>G34/D34</f>
        <v>714.32558139534888</v>
      </c>
      <c r="G34" s="108">
        <f>SUM(G22:G27)</f>
        <v>153580</v>
      </c>
      <c r="H34" s="96"/>
      <c r="I34" s="36"/>
      <c r="J34" s="94"/>
      <c r="K34" s="8"/>
      <c r="L34" s="143">
        <f>R34/G34</f>
        <v>0</v>
      </c>
      <c r="M34" s="144"/>
      <c r="N34" s="39"/>
      <c r="O34" s="19"/>
      <c r="P34" s="38"/>
      <c r="R34" s="105">
        <f>SUM(R22:R26)</f>
        <v>0</v>
      </c>
    </row>
    <row r="35" spans="1:18" s="3" customFormat="1" ht="4.95" customHeight="1" thickBot="1" x14ac:dyDescent="0.25">
      <c r="A35" s="56"/>
      <c r="B35" s="57"/>
      <c r="C35" s="58"/>
      <c r="D35" s="57"/>
      <c r="E35" s="57"/>
      <c r="F35" s="57"/>
      <c r="G35" s="57"/>
      <c r="H35" s="13"/>
      <c r="I35" s="14"/>
      <c r="J35" s="15"/>
      <c r="K35" s="40"/>
      <c r="L35" s="16"/>
      <c r="M35" s="16"/>
      <c r="N35" s="18"/>
      <c r="O35" s="18"/>
      <c r="P35" s="54"/>
    </row>
    <row r="36" spans="1:18" s="34" customFormat="1" ht="30" customHeight="1" thickBot="1" x14ac:dyDescent="0.3">
      <c r="A36" s="69" t="s">
        <v>20</v>
      </c>
      <c r="B36" s="133" t="s">
        <v>52</v>
      </c>
      <c r="C36" s="134"/>
      <c r="D36" s="137">
        <f>D32+D34</f>
        <v>612</v>
      </c>
      <c r="E36" s="138"/>
      <c r="F36" s="97">
        <f>G36/D36</f>
        <v>753.46405228758169</v>
      </c>
      <c r="G36" s="108">
        <f>G32+G34</f>
        <v>461120</v>
      </c>
      <c r="H36" s="96"/>
      <c r="I36" s="33"/>
      <c r="J36" s="98"/>
      <c r="K36" s="9"/>
      <c r="L36" s="135">
        <f>R36/G36</f>
        <v>0</v>
      </c>
      <c r="M36" s="136"/>
      <c r="N36" s="87"/>
      <c r="O36" s="19"/>
      <c r="P36" s="51"/>
      <c r="R36" s="106">
        <f>R32+R34</f>
        <v>0</v>
      </c>
    </row>
    <row r="37" spans="1:18" s="3" customFormat="1" ht="4.95" customHeight="1" thickBot="1" x14ac:dyDescent="0.25">
      <c r="A37" s="41"/>
      <c r="B37" s="42"/>
      <c r="C37" s="43"/>
      <c r="D37" s="42"/>
      <c r="E37" s="42"/>
      <c r="F37" s="42"/>
      <c r="G37" s="42"/>
      <c r="H37" s="44"/>
      <c r="I37" s="45"/>
      <c r="J37" s="46"/>
      <c r="K37" s="47"/>
      <c r="L37" s="47"/>
      <c r="M37" s="47"/>
      <c r="N37" s="49"/>
      <c r="O37" s="48"/>
      <c r="P37" s="50"/>
    </row>
    <row r="38" spans="1:18" ht="13.8" thickTop="1" x14ac:dyDescent="0.25"/>
    <row r="41" spans="1:18" x14ac:dyDescent="0.25">
      <c r="R41" s="121"/>
    </row>
  </sheetData>
  <mergeCells count="17">
    <mergeCell ref="B36:C36"/>
    <mergeCell ref="L36:M36"/>
    <mergeCell ref="D34:E34"/>
    <mergeCell ref="D36:E36"/>
    <mergeCell ref="B30:C30"/>
    <mergeCell ref="B32:C32"/>
    <mergeCell ref="L32:M32"/>
    <mergeCell ref="B34:C34"/>
    <mergeCell ref="L34:M34"/>
    <mergeCell ref="D32:E32"/>
    <mergeCell ref="D30:E30"/>
    <mergeCell ref="O2:P2"/>
    <mergeCell ref="A3:N3"/>
    <mergeCell ref="O3:P3"/>
    <mergeCell ref="A4:N4"/>
    <mergeCell ref="O4:P4"/>
    <mergeCell ref="A2:N2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SAFE18</vt:lpstr>
    </vt:vector>
  </TitlesOfParts>
  <Company>Auburn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pcname</dc:creator>
  <cp:lastModifiedBy>William Moseley</cp:lastModifiedBy>
  <cp:lastPrinted>2025-10-27T23:54:24Z</cp:lastPrinted>
  <dcterms:created xsi:type="dcterms:W3CDTF">1999-04-02T17:21:29Z</dcterms:created>
  <dcterms:modified xsi:type="dcterms:W3CDTF">2025-10-28T13:06:18Z</dcterms:modified>
</cp:coreProperties>
</file>