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AFE Sale\"/>
    </mc:Choice>
  </mc:AlternateContent>
  <xr:revisionPtr revIDLastSave="0" documentId="8_{25858854-53D3-44DE-8E70-78CFB906BF4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orted" sheetId="2" r:id="rId1"/>
  </sheets>
  <definedNames>
    <definedName name="_xlnm.Print_Area" localSheetId="0">Sorted!$A$1:$R$58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55" i="2" l="1"/>
  <c r="G53" i="2"/>
  <c r="E53" i="2"/>
  <c r="E57" i="2" s="1"/>
  <c r="G47" i="2"/>
  <c r="G45" i="2"/>
  <c r="G43" i="2"/>
  <c r="G41" i="2"/>
  <c r="G55" i="2" s="1"/>
  <c r="G37" i="2"/>
  <c r="G35" i="2"/>
  <c r="G27" i="2"/>
  <c r="G25" i="2"/>
  <c r="G23" i="2"/>
  <c r="G21" i="2"/>
  <c r="G19" i="2"/>
  <c r="G17" i="2"/>
  <c r="G15" i="2"/>
  <c r="G13" i="2"/>
  <c r="G11" i="2"/>
  <c r="G9" i="2"/>
  <c r="G7" i="2"/>
  <c r="F55" i="2" l="1"/>
  <c r="F53" i="2"/>
  <c r="G57" i="2"/>
  <c r="F57" i="2" l="1"/>
</calcChain>
</file>

<file path=xl/sharedStrings.xml><?xml version="1.0" encoding="utf-8"?>
<sst xmlns="http://schemas.openxmlformats.org/spreadsheetml/2006/main" count="247" uniqueCount="125">
  <si>
    <t>S</t>
  </si>
  <si>
    <t>Sex</t>
  </si>
  <si>
    <t>H</t>
  </si>
  <si>
    <t>Buyer</t>
  </si>
  <si>
    <t>Breeds</t>
  </si>
  <si>
    <t>Knife</t>
  </si>
  <si>
    <t>AN-SM</t>
  </si>
  <si>
    <t>Ralgro</t>
  </si>
  <si>
    <t>Group #</t>
  </si>
  <si>
    <t>Ear Imp.</t>
  </si>
  <si>
    <t>Castr-ation</t>
  </si>
  <si>
    <t>Southeast Alabama Feeder Cattle Marketing Association  (S.A.F.E)</t>
  </si>
  <si>
    <t>Last Updated:</t>
  </si>
  <si>
    <t>16-1A</t>
  </si>
  <si>
    <t>16-1B</t>
  </si>
  <si>
    <t>17-1A</t>
  </si>
  <si>
    <t>N/A</t>
  </si>
  <si>
    <t>16-1C</t>
  </si>
  <si>
    <t>17-2A</t>
  </si>
  <si>
    <t>1 - Way  ▲ only</t>
  </si>
  <si>
    <t>16-2A</t>
  </si>
  <si>
    <t>Wean Date</t>
  </si>
  <si>
    <t>First Calf</t>
  </si>
  <si>
    <t>No</t>
  </si>
  <si>
    <t>Bar "K" Ranch (17)</t>
  </si>
  <si>
    <t>Delivery Date</t>
  </si>
  <si>
    <t>Total     Wt.</t>
  </si>
  <si>
    <t>Del.   Wt.</t>
  </si>
  <si>
    <t>No.     Head</t>
  </si>
  <si>
    <t>Lot    #</t>
  </si>
  <si>
    <t>PRODUCER (SAFE #)</t>
  </si>
  <si>
    <r>
      <rPr>
        <sz val="9"/>
        <rFont val="Arial"/>
        <family val="2"/>
      </rPr>
      <t xml:space="preserve">Corcoran Farms (16)                   </t>
    </r>
    <r>
      <rPr>
        <b/>
        <sz val="9"/>
        <rFont val="Arial Narrow"/>
        <family val="2"/>
      </rPr>
      <t>(2 Loads)</t>
    </r>
  </si>
  <si>
    <t>Price   Slide</t>
  </si>
  <si>
    <r>
      <t xml:space="preserve">Bar "K" Ranch (17)                        </t>
    </r>
    <r>
      <rPr>
        <b/>
        <sz val="9"/>
        <rFont val="Arial Narrow"/>
        <family val="2"/>
      </rPr>
      <t>(1 Load)</t>
    </r>
  </si>
  <si>
    <t>2 - Way ▲▼</t>
  </si>
  <si>
    <t>25-1A</t>
  </si>
  <si>
    <t>Other</t>
  </si>
  <si>
    <t>AN-SM-CH</t>
  </si>
  <si>
    <t>18-1A</t>
  </si>
  <si>
    <t>Comp. E-C</t>
  </si>
  <si>
    <r>
      <t xml:space="preserve">Calumet Cattle Co. (18)                    </t>
    </r>
    <r>
      <rPr>
        <b/>
        <sz val="9"/>
        <rFont val="Arial Narrow"/>
        <family val="2"/>
      </rPr>
      <t>(1 Load)</t>
    </r>
  </si>
  <si>
    <t>17-1B</t>
  </si>
  <si>
    <t>18-2A</t>
  </si>
  <si>
    <t>Calumet Cattle Co. (18)</t>
  </si>
  <si>
    <r>
      <rPr>
        <sz val="9"/>
        <rFont val="Arial"/>
        <family val="2"/>
      </rPr>
      <t xml:space="preserve">Williams Farm LLC (25)                        </t>
    </r>
    <r>
      <rPr>
        <b/>
        <sz val="9"/>
        <rFont val="Arial Narrow"/>
        <family val="2"/>
      </rPr>
      <t>(1 Load)</t>
    </r>
  </si>
  <si>
    <r>
      <rPr>
        <sz val="9"/>
        <rFont val="Arial"/>
        <family val="2"/>
      </rPr>
      <t xml:space="preserve">Corcoran Farms (16)                   </t>
    </r>
    <r>
      <rPr>
        <b/>
        <sz val="9"/>
        <rFont val="Arial Narrow"/>
        <family val="2"/>
      </rPr>
      <t>(1 Load)</t>
    </r>
  </si>
  <si>
    <t>Dietrich Farms (37)</t>
  </si>
  <si>
    <t>37-1A</t>
  </si>
  <si>
    <t>Band</t>
  </si>
  <si>
    <t>45-1A</t>
  </si>
  <si>
    <t>45-2A</t>
  </si>
  <si>
    <t>54-1A</t>
  </si>
  <si>
    <r>
      <t xml:space="preserve">Frank Turner &amp; Sons Farms (54)                    </t>
    </r>
    <r>
      <rPr>
        <b/>
        <sz val="9"/>
        <rFont val="Arial Narrow"/>
        <family val="2"/>
      </rPr>
      <t>(1 Load)</t>
    </r>
  </si>
  <si>
    <t>Heifer Totals</t>
  </si>
  <si>
    <t>Steer Totals</t>
  </si>
  <si>
    <t>SALE TOTALS</t>
  </si>
  <si>
    <t>Ave Wt</t>
  </si>
  <si>
    <t>$/lbs Ave</t>
  </si>
  <si>
    <r>
      <rPr>
        <b/>
        <sz val="12"/>
        <rFont val="Arial Narrow"/>
        <family val="2"/>
      </rPr>
      <t xml:space="preserve">Information: </t>
    </r>
    <r>
      <rPr>
        <b/>
        <sz val="10"/>
        <rFont val="Arial Narrow"/>
        <family val="2"/>
      </rPr>
      <t xml:space="preserve">● </t>
    </r>
    <r>
      <rPr>
        <b/>
        <sz val="8"/>
        <rFont val="Arial Narrow"/>
        <family val="2"/>
      </rPr>
      <t xml:space="preserve">Moseley Brothers Cattle,LLC - 229-308-6355 (Little John) ● 229-308-6358 (Trip) ● 229-308-3452 (Will) ● 229-308-3720 (Joey) </t>
    </r>
    <r>
      <rPr>
        <b/>
        <sz val="10"/>
        <rFont val="Arial Narrow"/>
        <family val="2"/>
      </rPr>
      <t>●</t>
    </r>
    <r>
      <rPr>
        <b/>
        <sz val="8"/>
        <rFont val="Arial Narrow"/>
        <family val="2"/>
      </rPr>
      <t xml:space="preserve"> Extension Agent - 334-726-6814 (Rickey Hudson)</t>
    </r>
  </si>
  <si>
    <t>NONE</t>
  </si>
  <si>
    <r>
      <t xml:space="preserve">Color          </t>
    </r>
    <r>
      <rPr>
        <b/>
        <sz val="7"/>
        <rFont val="Small Fonts"/>
        <family val="2"/>
      </rPr>
      <t>Bl-Rd-ChX</t>
    </r>
  </si>
  <si>
    <t>Price $/cwt</t>
  </si>
  <si>
    <t>AN-SM-CHx</t>
  </si>
  <si>
    <t>AN-ANx</t>
  </si>
  <si>
    <t>AN-ANx-HH</t>
  </si>
  <si>
    <t>80-00-00</t>
  </si>
  <si>
    <r>
      <rPr>
        <sz val="9"/>
        <rFont val="Arial"/>
        <family val="2"/>
      </rPr>
      <t xml:space="preserve">Corcoran Farms (16)                   </t>
    </r>
    <r>
      <rPr>
        <b/>
        <sz val="9"/>
        <rFont val="Arial Narrow"/>
        <family val="2"/>
      </rPr>
      <t>(3 Loads)</t>
    </r>
  </si>
  <si>
    <r>
      <rPr>
        <sz val="9"/>
        <rFont val="Arial"/>
        <family val="2"/>
      </rPr>
      <t xml:space="preserve">Bar "L" Ranch (45)                           </t>
    </r>
    <r>
      <rPr>
        <b/>
        <sz val="9"/>
        <rFont val="Arial Narrow"/>
        <family val="2"/>
      </rPr>
      <t>(1 Load)</t>
    </r>
  </si>
  <si>
    <r>
      <t>August 6, 2025 - 6:00 P.M. (Central) ●</t>
    </r>
    <r>
      <rPr>
        <b/>
        <sz val="10"/>
        <rFont val="Tahoma"/>
        <family val="2"/>
      </rPr>
      <t xml:space="preserve">  Wiregrass REC - 167 State Hwy. 134 E. - Headland, Alabama 36345</t>
    </r>
  </si>
  <si>
    <r>
      <t xml:space="preserve">Sale Conference Call: 1-800-297-9565 (Access Code: 4272747#) ● </t>
    </r>
    <r>
      <rPr>
        <b/>
        <sz val="8"/>
        <rFont val="Tahoma"/>
        <family val="2"/>
      </rPr>
      <t>Emergency Sale Contact: Patsie Cannon 1-229-881-2705</t>
    </r>
  </si>
  <si>
    <t>A 31 - S 04</t>
  </si>
  <si>
    <t>07/04/26                                        -                                        65 Days</t>
  </si>
  <si>
    <t>07/04/26                                        -                                        72 Days</t>
  </si>
  <si>
    <t>58-02-00</t>
  </si>
  <si>
    <t>13-01-00</t>
  </si>
  <si>
    <t>06/13/26                                        -                                        79 Days</t>
  </si>
  <si>
    <t>61-00-01</t>
  </si>
  <si>
    <t>18-1B</t>
  </si>
  <si>
    <t>18-01-11</t>
  </si>
  <si>
    <t>A 17 - A 21</t>
  </si>
  <si>
    <t>60-00-00</t>
  </si>
  <si>
    <t>06/23/26                                        -                                        55 Days</t>
  </si>
  <si>
    <t>Gamble Ag LLC (29)</t>
  </si>
  <si>
    <t>29-1A</t>
  </si>
  <si>
    <t>31-00-00</t>
  </si>
  <si>
    <t>05/28/26                                        -                                        95 Days</t>
  </si>
  <si>
    <t>06/10/26                                        -                                        82 Days</t>
  </si>
  <si>
    <t>A 24 - A 26</t>
  </si>
  <si>
    <t>07/02/26                                        -                                        53 Days</t>
  </si>
  <si>
    <t>07/02/26                                        -                                        48 Days</t>
  </si>
  <si>
    <t>A 19 - A 21</t>
  </si>
  <si>
    <t>140-00-00</t>
  </si>
  <si>
    <r>
      <rPr>
        <sz val="9"/>
        <rFont val="Arial"/>
        <family val="2"/>
      </rPr>
      <t xml:space="preserve">Bar "L" Ranch (45)                           </t>
    </r>
    <r>
      <rPr>
        <b/>
        <sz val="9"/>
        <rFont val="Arial Narrow"/>
        <family val="2"/>
      </rPr>
      <t>(2 Loads)</t>
    </r>
  </si>
  <si>
    <r>
      <rPr>
        <sz val="9"/>
        <rFont val="Arial"/>
        <family val="2"/>
      </rPr>
      <t xml:space="preserve">Melvin Adams Farms (38)                   </t>
    </r>
    <r>
      <rPr>
        <b/>
        <sz val="9"/>
        <rFont val="Arial Narrow"/>
        <family val="2"/>
      </rPr>
      <t>(1 Load)</t>
    </r>
  </si>
  <si>
    <t>38-1A</t>
  </si>
  <si>
    <t>z</t>
  </si>
  <si>
    <t>Total             Head</t>
  </si>
  <si>
    <t xml:space="preserve">Total             Weight      </t>
  </si>
  <si>
    <t>Page 1 of  2</t>
  </si>
  <si>
    <t>Page 2 of  2</t>
  </si>
  <si>
    <t>13 Lots</t>
  </si>
  <si>
    <t>4 Lots</t>
  </si>
  <si>
    <t>17 Lots</t>
  </si>
  <si>
    <t>AN-SM-UB</t>
  </si>
  <si>
    <t>64-02-02</t>
  </si>
  <si>
    <t>None</t>
  </si>
  <si>
    <t>08/03/26                                        -                                        63 Days</t>
  </si>
  <si>
    <t>O 05 - O 09</t>
  </si>
  <si>
    <t>47-00-00</t>
  </si>
  <si>
    <t>S 07 - S 09</t>
  </si>
  <si>
    <t>48-01-09</t>
  </si>
  <si>
    <t>07/09/26                                        -                                        60 Days</t>
  </si>
  <si>
    <r>
      <rPr>
        <sz val="7"/>
        <rFont val="Arial"/>
        <family val="2"/>
      </rPr>
      <t xml:space="preserve">Synovex </t>
    </r>
    <r>
      <rPr>
        <sz val="8"/>
        <rFont val="Arial"/>
        <family val="2"/>
      </rPr>
      <t>Primer</t>
    </r>
  </si>
  <si>
    <t>22-00-05</t>
  </si>
  <si>
    <t>S 07 - S 11</t>
  </si>
  <si>
    <t>35-06-15</t>
  </si>
  <si>
    <t>171-00-00</t>
  </si>
  <si>
    <t>46-14-02</t>
  </si>
  <si>
    <t>06/01/26                                        -                                        77 Days</t>
  </si>
  <si>
    <t>S 14 - S 18</t>
  </si>
  <si>
    <t>123-03-06</t>
  </si>
  <si>
    <t>136-00-00</t>
  </si>
  <si>
    <t>S 14 - S 16</t>
  </si>
  <si>
    <t>07/09/26                                        -                                        67 Days</t>
  </si>
  <si>
    <t>August 5 - 10:00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</si>
</sst>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&quot;$&quot;#,##0.00"/>
    <numFmt numFmtId="165" formatCode="mm/dd/yy;@"/>
    <numFmt numFmtId="166" formatCode="_(* #,##0.0_);_(* \(#,##0.0\);_(* &quot;-&quot;??_);_(@_)"/>
    <numFmt numFmtId="167" formatCode="_(* #,##0_);_(* \(#,##0\);_(* &quot;-&quot;??_);_(@_)"/>
  </numFmts>
  <fonts count="24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sz val="7"/>
      <name val="Small Fonts"/>
      <family val="2"/>
    </font>
    <font>
      <b/>
      <sz val="8"/>
      <name val="Tahoma"/>
      <family val="2"/>
    </font>
    <font>
      <b/>
      <sz val="12"/>
      <name val="Tahoma"/>
      <family val="2"/>
    </font>
    <font>
      <b/>
      <sz val="16"/>
      <name val="Tahoma"/>
      <family val="2"/>
    </font>
    <font>
      <b/>
      <i/>
      <sz val="10"/>
      <name val="Tahoma"/>
      <family val="2"/>
    </font>
    <font>
      <i/>
      <sz val="8"/>
      <name val="Tahoma"/>
      <family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sz val="7"/>
      <name val="Arial"/>
      <family val="2"/>
    </font>
    <font>
      <b/>
      <sz val="8"/>
      <name val="Arial Narrow"/>
      <family val="2"/>
    </font>
    <font>
      <b/>
      <sz val="10"/>
      <name val="Tahoma"/>
      <family val="2"/>
    </font>
    <font>
      <b/>
      <sz val="12"/>
      <name val="Arial Narrow"/>
      <family val="2"/>
    </font>
    <font>
      <b/>
      <sz val="10"/>
      <name val="Arial Narrow"/>
      <family val="2"/>
    </font>
    <font>
      <sz val="7"/>
      <name val="Arial Narrow"/>
      <family val="2"/>
    </font>
    <font>
      <sz val="10"/>
      <name val="Arial"/>
    </font>
    <font>
      <b/>
      <sz val="9"/>
      <name val="Arial"/>
      <family val="2"/>
    </font>
    <font>
      <b/>
      <sz val="8"/>
      <name val="Arial"/>
      <family val="2"/>
    </font>
    <font>
      <b/>
      <sz val="7"/>
      <name val="Small Fonts"/>
      <family val="2"/>
    </font>
    <font>
      <b/>
      <sz val="8"/>
      <name val="Aptos Narrow"/>
      <family val="2"/>
    </font>
    <font>
      <b/>
      <sz val="7"/>
      <name val="Aptos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C0C0C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8" fillId="0" borderId="0" applyFont="0" applyFill="0" applyBorder="0" applyAlignment="0" applyProtection="0"/>
  </cellStyleXfs>
  <cellXfs count="9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3" fontId="2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1" xfId="0" quotePrefix="1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10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6" fontId="2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165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7" fillId="0" borderId="4" xfId="0" applyFont="1" applyBorder="1" applyAlignment="1">
      <alignment horizontal="left" vertical="center"/>
    </xf>
    <xf numFmtId="0" fontId="19" fillId="0" borderId="3" xfId="0" applyFont="1" applyBorder="1" applyAlignment="1">
      <alignment vertical="center" wrapText="1"/>
    </xf>
    <xf numFmtId="0" fontId="19" fillId="0" borderId="1" xfId="0" applyFont="1" applyBorder="1" applyAlignment="1">
      <alignment horizontal="center" vertical="center"/>
    </xf>
    <xf numFmtId="166" fontId="13" fillId="0" borderId="1" xfId="0" applyNumberFormat="1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65" fontId="1" fillId="4" borderId="1" xfId="0" applyNumberFormat="1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quotePrefix="1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4" borderId="1" xfId="0" quotePrefix="1" applyFont="1" applyFill="1" applyBorder="1" applyAlignment="1">
      <alignment horizontal="center" vertical="center"/>
    </xf>
    <xf numFmtId="0" fontId="9" fillId="0" borderId="5" xfId="0" applyFont="1" applyBorder="1" applyAlignment="1">
      <alignment horizontal="left" vertical="center"/>
    </xf>
    <xf numFmtId="0" fontId="2" fillId="5" borderId="3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3" fontId="2" fillId="5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vertical="center"/>
    </xf>
    <xf numFmtId="0" fontId="1" fillId="5" borderId="1" xfId="0" quotePrefix="1" applyFont="1" applyFill="1" applyBorder="1" applyAlignment="1">
      <alignment vertical="center"/>
    </xf>
    <xf numFmtId="3" fontId="1" fillId="5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164" fontId="1" fillId="5" borderId="1" xfId="0" applyNumberFormat="1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3" fontId="22" fillId="0" borderId="1" xfId="0" applyNumberFormat="1" applyFont="1" applyBorder="1" applyAlignment="1">
      <alignment horizontal="center" vertical="center" wrapText="1"/>
    </xf>
    <xf numFmtId="164" fontId="22" fillId="0" borderId="1" xfId="0" applyNumberFormat="1" applyFont="1" applyBorder="1" applyAlignment="1">
      <alignment horizontal="center" vertical="center"/>
    </xf>
    <xf numFmtId="0" fontId="19" fillId="0" borderId="3" xfId="0" applyFont="1" applyBorder="1" applyAlignment="1">
      <alignment vertical="center"/>
    </xf>
    <xf numFmtId="16" fontId="19" fillId="0" borderId="1" xfId="0" applyNumberFormat="1" applyFont="1" applyBorder="1" applyAlignment="1">
      <alignment vertical="center"/>
    </xf>
    <xf numFmtId="0" fontId="20" fillId="0" borderId="1" xfId="0" quotePrefix="1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165" fontId="20" fillId="0" borderId="1" xfId="0" applyNumberFormat="1" applyFont="1" applyBorder="1" applyAlignment="1">
      <alignment horizontal="center" vertical="center"/>
    </xf>
    <xf numFmtId="3" fontId="20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3" fillId="0" borderId="4" xfId="0" applyFont="1" applyBorder="1" applyAlignment="1">
      <alignment horizontal="left" vertical="center"/>
    </xf>
    <xf numFmtId="0" fontId="2" fillId="6" borderId="3" xfId="0" applyFont="1" applyFill="1" applyBorder="1" applyAlignment="1">
      <alignment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vertical="center"/>
    </xf>
    <xf numFmtId="3" fontId="2" fillId="6" borderId="1" xfId="0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vertical="center"/>
    </xf>
    <xf numFmtId="0" fontId="1" fillId="6" borderId="1" xfId="0" quotePrefix="1" applyFont="1" applyFill="1" applyBorder="1" applyAlignment="1">
      <alignment vertical="center"/>
    </xf>
    <xf numFmtId="3" fontId="1" fillId="6" borderId="1" xfId="0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164" fontId="1" fillId="6" borderId="1" xfId="0" applyNumberFormat="1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67" fontId="11" fillId="0" borderId="1" xfId="1" applyNumberFormat="1" applyFont="1" applyBorder="1" applyAlignment="1">
      <alignment horizontal="center" vertical="center"/>
    </xf>
    <xf numFmtId="164" fontId="19" fillId="0" borderId="9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3" borderId="0" xfId="0" applyFont="1" applyFill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8" fillId="3" borderId="0" xfId="0" applyFont="1" applyFill="1" applyAlignment="1">
      <alignment horizontal="center"/>
    </xf>
    <xf numFmtId="0" fontId="14" fillId="0" borderId="0" xfId="0" applyFont="1" applyAlignment="1">
      <alignment horizontal="center" vertical="center"/>
    </xf>
    <xf numFmtId="22" fontId="8" fillId="3" borderId="0" xfId="0" quotePrefix="1" applyNumberFormat="1" applyFont="1" applyFill="1" applyAlignment="1">
      <alignment horizontal="center" vertical="top"/>
    </xf>
    <xf numFmtId="0" fontId="11" fillId="0" borderId="6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0C0C0"/>
      <color rgb="FF6699FF"/>
      <color rgb="FFFFCCFF"/>
      <color rgb="FFC87D7D"/>
      <color rgb="FFC864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DF2D0-EAF2-4C76-8357-37D826165669}">
  <dimension ref="A1:R58"/>
  <sheetViews>
    <sheetView tabSelected="1" workbookViewId="0">
      <selection sqref="A1:P1"/>
    </sheetView>
  </sheetViews>
  <sheetFormatPr defaultRowHeight="13.2" x14ac:dyDescent="0.25"/>
  <cols>
    <col min="1" max="1" width="24.44140625" customWidth="1"/>
    <col min="2" max="2" width="4.5546875" style="2" customWidth="1"/>
    <col min="3" max="3" width="5.5546875" customWidth="1"/>
    <col min="4" max="4" width="3.88671875" customWidth="1"/>
    <col min="5" max="5" width="6" customWidth="1"/>
    <col min="6" max="6" width="4.5546875" customWidth="1"/>
    <col min="7" max="7" width="8.33203125" customWidth="1"/>
    <col min="8" max="8" width="9.44140625" customWidth="1"/>
    <col min="9" max="9" width="8.44140625" customWidth="1"/>
    <col min="11" max="11" width="7.5546875" customWidth="1"/>
    <col min="12" max="12" width="5.21875" customWidth="1"/>
    <col min="13" max="13" width="5.5546875" customWidth="1"/>
    <col min="14" max="14" width="6.88671875" customWidth="1"/>
    <col min="15" max="15" width="5.5546875" style="2" customWidth="1"/>
    <col min="16" max="16" width="5.44140625" style="1" customWidth="1"/>
    <col min="17" max="17" width="7.109375" style="1" customWidth="1"/>
    <col min="18" max="18" width="11.109375" style="2" customWidth="1"/>
  </cols>
  <sheetData>
    <row r="1" spans="1:18" ht="22.5" customHeight="1" x14ac:dyDescent="0.25">
      <c r="A1" s="81" t="s">
        <v>11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2" t="s">
        <v>98</v>
      </c>
      <c r="R1" s="82"/>
    </row>
    <row r="2" spans="1:18" ht="22.5" customHeight="1" x14ac:dyDescent="0.25">
      <c r="A2" s="83" t="s">
        <v>68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4" t="s">
        <v>12</v>
      </c>
      <c r="R2" s="84"/>
    </row>
    <row r="3" spans="1:18" ht="22.5" customHeight="1" x14ac:dyDescent="0.25">
      <c r="A3" s="85" t="s">
        <v>69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6" t="s">
        <v>124</v>
      </c>
      <c r="R3" s="86"/>
    </row>
    <row r="4" spans="1:18" ht="15" customHeight="1" thickBot="1" x14ac:dyDescent="0.3">
      <c r="A4" s="90" t="s">
        <v>58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</row>
    <row r="5" spans="1:18" ht="32.4" customHeight="1" thickBot="1" x14ac:dyDescent="0.3">
      <c r="A5" s="13" t="s">
        <v>30</v>
      </c>
      <c r="B5" s="14" t="s">
        <v>29</v>
      </c>
      <c r="C5" s="14" t="s">
        <v>8</v>
      </c>
      <c r="D5" s="15" t="s">
        <v>1</v>
      </c>
      <c r="E5" s="14" t="s">
        <v>28</v>
      </c>
      <c r="F5" s="14" t="s">
        <v>27</v>
      </c>
      <c r="G5" s="14" t="s">
        <v>26</v>
      </c>
      <c r="H5" s="14" t="s">
        <v>25</v>
      </c>
      <c r="I5" s="14" t="s">
        <v>60</v>
      </c>
      <c r="J5" s="15" t="s">
        <v>4</v>
      </c>
      <c r="K5" s="14" t="s">
        <v>21</v>
      </c>
      <c r="L5" s="14" t="s">
        <v>10</v>
      </c>
      <c r="M5" s="14" t="s">
        <v>9</v>
      </c>
      <c r="N5" s="14" t="s">
        <v>22</v>
      </c>
      <c r="O5" s="14" t="s">
        <v>36</v>
      </c>
      <c r="P5" s="14" t="s">
        <v>32</v>
      </c>
      <c r="Q5" s="14" t="s">
        <v>61</v>
      </c>
      <c r="R5" s="16" t="s">
        <v>3</v>
      </c>
    </row>
    <row r="6" spans="1:18" ht="13.2" customHeight="1" thickBot="1" x14ac:dyDescent="0.3">
      <c r="A6" s="17"/>
      <c r="B6" s="3"/>
      <c r="C6" s="4"/>
      <c r="D6" s="3"/>
      <c r="E6" s="3"/>
      <c r="F6" s="3"/>
      <c r="G6" s="5"/>
      <c r="H6" s="6"/>
      <c r="I6" s="7"/>
      <c r="J6" s="6"/>
      <c r="K6" s="10"/>
      <c r="L6" s="10"/>
      <c r="M6" s="10"/>
      <c r="N6" s="10"/>
      <c r="O6" s="8"/>
      <c r="P6" s="12"/>
      <c r="Q6" s="9"/>
      <c r="R6" s="18"/>
    </row>
    <row r="7" spans="1:18" ht="36" customHeight="1" thickBot="1" x14ac:dyDescent="0.3">
      <c r="A7" s="19" t="s">
        <v>45</v>
      </c>
      <c r="B7" s="35">
        <v>1</v>
      </c>
      <c r="C7" s="22" t="s">
        <v>13</v>
      </c>
      <c r="D7" s="21" t="s">
        <v>0</v>
      </c>
      <c r="E7" s="37">
        <v>56</v>
      </c>
      <c r="F7" s="37">
        <v>885</v>
      </c>
      <c r="G7" s="24">
        <f>E7*F7</f>
        <v>49560</v>
      </c>
      <c r="H7" s="42" t="s">
        <v>114</v>
      </c>
      <c r="I7" s="25" t="s">
        <v>115</v>
      </c>
      <c r="J7" s="26" t="s">
        <v>37</v>
      </c>
      <c r="K7" s="28" t="s">
        <v>71</v>
      </c>
      <c r="L7" s="29" t="s">
        <v>5</v>
      </c>
      <c r="M7" s="30" t="s">
        <v>7</v>
      </c>
      <c r="N7" s="31">
        <v>45901</v>
      </c>
      <c r="O7" s="29" t="s">
        <v>23</v>
      </c>
      <c r="P7" s="11" t="s">
        <v>19</v>
      </c>
      <c r="Q7" s="32"/>
      <c r="R7" s="33"/>
    </row>
    <row r="8" spans="1:18" ht="13.2" customHeight="1" thickBot="1" x14ac:dyDescent="0.3">
      <c r="A8" s="17"/>
      <c r="B8" s="3"/>
      <c r="C8" s="4"/>
      <c r="D8" s="3"/>
      <c r="E8" s="3"/>
      <c r="F8" s="3"/>
      <c r="G8" s="5"/>
      <c r="H8" s="6"/>
      <c r="I8" s="7"/>
      <c r="J8" s="6"/>
      <c r="K8" s="10"/>
      <c r="L8" s="10"/>
      <c r="M8" s="10"/>
      <c r="N8" s="10"/>
      <c r="O8" s="8"/>
      <c r="P8" s="12"/>
      <c r="Q8" s="9"/>
      <c r="R8" s="18"/>
    </row>
    <row r="9" spans="1:18" ht="36" customHeight="1" thickBot="1" x14ac:dyDescent="0.3">
      <c r="A9" s="19" t="s">
        <v>66</v>
      </c>
      <c r="B9" s="35">
        <v>2</v>
      </c>
      <c r="C9" s="22" t="s">
        <v>14</v>
      </c>
      <c r="D9" s="21" t="s">
        <v>0</v>
      </c>
      <c r="E9" s="21">
        <v>171</v>
      </c>
      <c r="F9" s="21">
        <v>865</v>
      </c>
      <c r="G9" s="24">
        <f>E9*F9</f>
        <v>147915</v>
      </c>
      <c r="H9" s="42" t="s">
        <v>114</v>
      </c>
      <c r="I9" s="42" t="s">
        <v>116</v>
      </c>
      <c r="J9" s="26" t="s">
        <v>37</v>
      </c>
      <c r="K9" s="28" t="s">
        <v>71</v>
      </c>
      <c r="L9" s="29" t="s">
        <v>5</v>
      </c>
      <c r="M9" s="30" t="s">
        <v>7</v>
      </c>
      <c r="N9" s="31">
        <v>45901</v>
      </c>
      <c r="O9" s="29" t="s">
        <v>23</v>
      </c>
      <c r="P9" s="11" t="s">
        <v>19</v>
      </c>
      <c r="Q9" s="32"/>
      <c r="R9" s="33"/>
    </row>
    <row r="10" spans="1:18" ht="13.2" customHeight="1" thickBot="1" x14ac:dyDescent="0.3">
      <c r="A10" s="17"/>
      <c r="B10" s="3"/>
      <c r="C10" s="4"/>
      <c r="D10" s="3"/>
      <c r="E10" s="3"/>
      <c r="F10" s="3"/>
      <c r="G10" s="5"/>
      <c r="H10" s="6"/>
      <c r="I10" s="7"/>
      <c r="J10" s="6"/>
      <c r="K10" s="10"/>
      <c r="L10" s="10"/>
      <c r="M10" s="10"/>
      <c r="N10" s="10"/>
      <c r="O10" s="8"/>
      <c r="P10" s="12"/>
      <c r="Q10" s="9"/>
      <c r="R10" s="18"/>
    </row>
    <row r="11" spans="1:18" ht="36" customHeight="1" thickBot="1" x14ac:dyDescent="0.3">
      <c r="A11" s="19" t="s">
        <v>44</v>
      </c>
      <c r="B11" s="35">
        <v>3</v>
      </c>
      <c r="C11" s="22" t="s">
        <v>35</v>
      </c>
      <c r="D11" s="21" t="s">
        <v>0</v>
      </c>
      <c r="E11" s="40">
        <v>58</v>
      </c>
      <c r="F11" s="40">
        <v>850</v>
      </c>
      <c r="G11" s="24">
        <f>E11*F11</f>
        <v>49300</v>
      </c>
      <c r="H11" s="42" t="s">
        <v>79</v>
      </c>
      <c r="I11" s="41" t="s">
        <v>80</v>
      </c>
      <c r="J11" s="26" t="s">
        <v>6</v>
      </c>
      <c r="K11" s="28" t="s">
        <v>81</v>
      </c>
      <c r="L11" s="29" t="s">
        <v>5</v>
      </c>
      <c r="M11" s="30" t="s">
        <v>7</v>
      </c>
      <c r="N11" s="31">
        <v>45902</v>
      </c>
      <c r="O11" s="29" t="s">
        <v>23</v>
      </c>
      <c r="P11" s="11" t="s">
        <v>34</v>
      </c>
      <c r="Q11" s="32"/>
      <c r="R11" s="33"/>
    </row>
    <row r="12" spans="1:18" ht="13.2" customHeight="1" thickBot="1" x14ac:dyDescent="0.3">
      <c r="A12" s="17"/>
      <c r="B12" s="3"/>
      <c r="C12" s="4"/>
      <c r="D12" s="3"/>
      <c r="E12" s="3"/>
      <c r="F12" s="3"/>
      <c r="G12" s="5"/>
      <c r="H12" s="6"/>
      <c r="I12" s="7"/>
      <c r="J12" s="6"/>
      <c r="K12" s="10"/>
      <c r="L12" s="10"/>
      <c r="M12" s="10"/>
      <c r="N12" s="10"/>
      <c r="O12" s="8"/>
      <c r="P12" s="12"/>
      <c r="Q12" s="9"/>
      <c r="R12" s="18"/>
    </row>
    <row r="13" spans="1:18" ht="36" customHeight="1" thickBot="1" x14ac:dyDescent="0.3">
      <c r="A13" s="20" t="s">
        <v>40</v>
      </c>
      <c r="B13" s="35">
        <v>4</v>
      </c>
      <c r="C13" s="23" t="s">
        <v>38</v>
      </c>
      <c r="D13" s="21" t="s">
        <v>0</v>
      </c>
      <c r="E13" s="21">
        <v>58</v>
      </c>
      <c r="F13" s="21">
        <v>850</v>
      </c>
      <c r="G13" s="24">
        <f>E13*F13</f>
        <v>49300</v>
      </c>
      <c r="H13" s="42" t="s">
        <v>109</v>
      </c>
      <c r="I13" s="42" t="s">
        <v>110</v>
      </c>
      <c r="J13" s="26" t="s">
        <v>62</v>
      </c>
      <c r="K13" s="28" t="s">
        <v>111</v>
      </c>
      <c r="L13" s="29" t="s">
        <v>5</v>
      </c>
      <c r="M13" s="30" t="s">
        <v>112</v>
      </c>
      <c r="N13" s="31">
        <v>45933</v>
      </c>
      <c r="O13" s="29" t="s">
        <v>23</v>
      </c>
      <c r="P13" s="11" t="s">
        <v>19</v>
      </c>
      <c r="Q13" s="32"/>
      <c r="R13" s="33"/>
    </row>
    <row r="14" spans="1:18" ht="13.2" customHeight="1" thickBot="1" x14ac:dyDescent="0.3">
      <c r="A14" s="17"/>
      <c r="B14" s="3"/>
      <c r="C14" s="4"/>
      <c r="D14" s="3"/>
      <c r="E14" s="3"/>
      <c r="F14" s="3"/>
      <c r="G14" s="5"/>
      <c r="H14" s="6"/>
      <c r="I14" s="7"/>
      <c r="J14" s="6"/>
      <c r="K14" s="10"/>
      <c r="L14" s="10"/>
      <c r="M14" s="10"/>
      <c r="N14" s="10"/>
      <c r="O14" s="8"/>
      <c r="P14" s="12"/>
      <c r="Q14" s="9"/>
      <c r="R14" s="18"/>
    </row>
    <row r="15" spans="1:18" ht="36" customHeight="1" thickBot="1" x14ac:dyDescent="0.3">
      <c r="A15" s="20" t="s">
        <v>33</v>
      </c>
      <c r="B15" s="35">
        <v>5</v>
      </c>
      <c r="C15" s="22" t="s">
        <v>15</v>
      </c>
      <c r="D15" s="21" t="s">
        <v>0</v>
      </c>
      <c r="E15" s="21">
        <v>60</v>
      </c>
      <c r="F15" s="21">
        <v>810</v>
      </c>
      <c r="G15" s="24">
        <f>E15*F15</f>
        <v>48600</v>
      </c>
      <c r="H15" s="42" t="s">
        <v>70</v>
      </c>
      <c r="I15" s="42" t="s">
        <v>73</v>
      </c>
      <c r="J15" s="26" t="s">
        <v>6</v>
      </c>
      <c r="K15" s="28" t="s">
        <v>75</v>
      </c>
      <c r="L15" s="29" t="s">
        <v>5</v>
      </c>
      <c r="M15" s="30" t="s">
        <v>39</v>
      </c>
      <c r="N15" s="31">
        <v>45963</v>
      </c>
      <c r="O15" s="29" t="s">
        <v>23</v>
      </c>
      <c r="P15" s="11" t="s">
        <v>19</v>
      </c>
      <c r="Q15" s="32"/>
      <c r="R15" s="33"/>
    </row>
    <row r="16" spans="1:18" ht="13.2" customHeight="1" thickBot="1" x14ac:dyDescent="0.3">
      <c r="A16" s="17"/>
      <c r="B16" s="3"/>
      <c r="C16" s="4"/>
      <c r="D16" s="3"/>
      <c r="E16" s="3"/>
      <c r="F16" s="3"/>
      <c r="G16" s="5"/>
      <c r="H16" s="6"/>
      <c r="I16" s="7"/>
      <c r="J16" s="6"/>
      <c r="K16" s="10"/>
      <c r="L16" s="10"/>
      <c r="M16" s="10"/>
      <c r="N16" s="10"/>
      <c r="O16" s="8"/>
      <c r="P16" s="12"/>
      <c r="Q16" s="9"/>
      <c r="R16" s="18"/>
    </row>
    <row r="17" spans="1:18" ht="36" customHeight="1" thickBot="1" x14ac:dyDescent="0.3">
      <c r="A17" s="20" t="s">
        <v>52</v>
      </c>
      <c r="B17" s="35">
        <v>6</v>
      </c>
      <c r="C17" s="23" t="s">
        <v>51</v>
      </c>
      <c r="D17" s="21" t="s">
        <v>0</v>
      </c>
      <c r="E17" s="21">
        <v>62</v>
      </c>
      <c r="F17" s="21">
        <v>800</v>
      </c>
      <c r="G17" s="24">
        <f>E17*F17</f>
        <v>49600</v>
      </c>
      <c r="H17" s="43" t="s">
        <v>79</v>
      </c>
      <c r="I17" s="43" t="s">
        <v>117</v>
      </c>
      <c r="J17" s="26" t="s">
        <v>64</v>
      </c>
      <c r="K17" s="28" t="s">
        <v>118</v>
      </c>
      <c r="L17" s="29" t="s">
        <v>5</v>
      </c>
      <c r="M17" s="29" t="s">
        <v>105</v>
      </c>
      <c r="N17" s="31">
        <v>45901</v>
      </c>
      <c r="O17" s="29" t="s">
        <v>23</v>
      </c>
      <c r="P17" s="11" t="s">
        <v>19</v>
      </c>
      <c r="Q17" s="32"/>
      <c r="R17" s="33"/>
    </row>
    <row r="18" spans="1:18" ht="13.2" customHeight="1" thickBot="1" x14ac:dyDescent="0.3">
      <c r="A18" s="17"/>
      <c r="B18" s="3"/>
      <c r="C18" s="4"/>
      <c r="D18" s="3"/>
      <c r="E18" s="3"/>
      <c r="F18" s="3"/>
      <c r="G18" s="5"/>
      <c r="H18" s="6"/>
      <c r="I18" s="7"/>
      <c r="J18" s="6"/>
      <c r="K18" s="10"/>
      <c r="L18" s="10"/>
      <c r="M18" s="10"/>
      <c r="N18" s="10"/>
      <c r="O18" s="8"/>
      <c r="P18" s="12"/>
      <c r="Q18" s="9"/>
      <c r="R18" s="18"/>
    </row>
    <row r="19" spans="1:18" ht="36" customHeight="1" thickBot="1" x14ac:dyDescent="0.3">
      <c r="A19" s="19" t="s">
        <v>31</v>
      </c>
      <c r="B19" s="35">
        <v>7</v>
      </c>
      <c r="C19" s="22" t="s">
        <v>17</v>
      </c>
      <c r="D19" s="21" t="s">
        <v>0</v>
      </c>
      <c r="E19" s="21">
        <v>132</v>
      </c>
      <c r="F19" s="21">
        <v>755</v>
      </c>
      <c r="G19" s="24">
        <f>E19*F19</f>
        <v>99660</v>
      </c>
      <c r="H19" s="42" t="s">
        <v>119</v>
      </c>
      <c r="I19" s="42" t="s">
        <v>120</v>
      </c>
      <c r="J19" s="26" t="s">
        <v>37</v>
      </c>
      <c r="K19" s="28" t="s">
        <v>72</v>
      </c>
      <c r="L19" s="29" t="s">
        <v>5</v>
      </c>
      <c r="M19" s="30" t="s">
        <v>7</v>
      </c>
      <c r="N19" s="31">
        <v>45901</v>
      </c>
      <c r="O19" s="29" t="s">
        <v>23</v>
      </c>
      <c r="P19" s="11" t="s">
        <v>19</v>
      </c>
      <c r="Q19" s="32"/>
      <c r="R19" s="33"/>
    </row>
    <row r="20" spans="1:18" ht="13.2" customHeight="1" thickBot="1" x14ac:dyDescent="0.3">
      <c r="A20" s="17"/>
      <c r="B20" s="3"/>
      <c r="C20" s="4"/>
      <c r="D20" s="3"/>
      <c r="E20" s="3"/>
      <c r="F20" s="3"/>
      <c r="G20" s="5"/>
      <c r="H20" s="6"/>
      <c r="I20" s="7"/>
      <c r="J20" s="6"/>
      <c r="K20" s="10"/>
      <c r="L20" s="10"/>
      <c r="M20" s="10"/>
      <c r="N20" s="10"/>
      <c r="O20" s="8"/>
      <c r="P20" s="12"/>
      <c r="Q20" s="9"/>
      <c r="R20" s="18"/>
    </row>
    <row r="21" spans="1:18" ht="36" customHeight="1" thickBot="1" x14ac:dyDescent="0.3">
      <c r="A21" s="19" t="s">
        <v>92</v>
      </c>
      <c r="B21" s="35">
        <v>8</v>
      </c>
      <c r="C21" s="22" t="s">
        <v>49</v>
      </c>
      <c r="D21" s="21" t="s">
        <v>0</v>
      </c>
      <c r="E21" s="21">
        <v>136</v>
      </c>
      <c r="F21" s="21">
        <v>735</v>
      </c>
      <c r="G21" s="24">
        <f>E21*F21</f>
        <v>99960</v>
      </c>
      <c r="H21" s="43" t="s">
        <v>90</v>
      </c>
      <c r="I21" s="42" t="s">
        <v>91</v>
      </c>
      <c r="J21" s="26" t="s">
        <v>63</v>
      </c>
      <c r="K21" s="38" t="s">
        <v>89</v>
      </c>
      <c r="L21" s="29" t="s">
        <v>5</v>
      </c>
      <c r="M21" s="30" t="s">
        <v>112</v>
      </c>
      <c r="N21" s="31">
        <v>45956</v>
      </c>
      <c r="O21" s="29" t="s">
        <v>23</v>
      </c>
      <c r="P21" s="11" t="s">
        <v>19</v>
      </c>
      <c r="Q21" s="32"/>
      <c r="R21" s="33"/>
    </row>
    <row r="22" spans="1:18" ht="13.2" customHeight="1" thickBot="1" x14ac:dyDescent="0.3">
      <c r="A22" s="17"/>
      <c r="B22" s="3"/>
      <c r="C22" s="4"/>
      <c r="D22" s="3"/>
      <c r="E22" s="3"/>
      <c r="F22" s="3"/>
      <c r="G22" s="5"/>
      <c r="H22" s="6"/>
      <c r="I22" s="7"/>
      <c r="J22" s="6"/>
      <c r="K22" s="10"/>
      <c r="L22" s="10"/>
      <c r="M22" s="10"/>
      <c r="N22" s="10"/>
      <c r="O22" s="8"/>
      <c r="P22" s="12"/>
      <c r="Q22" s="9"/>
      <c r="R22" s="18"/>
    </row>
    <row r="23" spans="1:18" ht="36" customHeight="1" thickBot="1" x14ac:dyDescent="0.3">
      <c r="A23" s="19" t="s">
        <v>93</v>
      </c>
      <c r="B23" s="35">
        <v>9</v>
      </c>
      <c r="C23" s="22" t="s">
        <v>94</v>
      </c>
      <c r="D23" s="21" t="s">
        <v>0</v>
      </c>
      <c r="E23" s="37">
        <v>68</v>
      </c>
      <c r="F23" s="21">
        <v>735</v>
      </c>
      <c r="G23" s="24">
        <f>E23*F23</f>
        <v>49980</v>
      </c>
      <c r="H23" s="42" t="s">
        <v>107</v>
      </c>
      <c r="I23" s="25" t="s">
        <v>104</v>
      </c>
      <c r="J23" s="26" t="s">
        <v>103</v>
      </c>
      <c r="K23" s="28" t="s">
        <v>106</v>
      </c>
      <c r="L23" s="29" t="s">
        <v>5</v>
      </c>
      <c r="M23" s="30" t="s">
        <v>105</v>
      </c>
      <c r="N23" s="31">
        <v>45931</v>
      </c>
      <c r="O23" s="29" t="s">
        <v>23</v>
      </c>
      <c r="P23" s="11" t="s">
        <v>19</v>
      </c>
      <c r="Q23" s="32"/>
      <c r="R23" s="33"/>
    </row>
    <row r="24" spans="1:18" ht="13.2" customHeight="1" thickBot="1" x14ac:dyDescent="0.3">
      <c r="A24" s="17"/>
      <c r="B24" s="3"/>
      <c r="C24" s="4"/>
      <c r="D24" s="3"/>
      <c r="E24" s="3"/>
      <c r="F24" s="3"/>
      <c r="G24" s="5"/>
      <c r="H24" s="6"/>
      <c r="I24" s="7"/>
      <c r="J24" s="6"/>
      <c r="K24" s="10"/>
      <c r="L24" s="10"/>
      <c r="M24" s="10"/>
      <c r="N24" s="10"/>
      <c r="O24" s="8"/>
      <c r="P24" s="12"/>
      <c r="Q24" s="9"/>
      <c r="R24" s="18"/>
    </row>
    <row r="25" spans="1:18" ht="36" customHeight="1" thickBot="1" x14ac:dyDescent="0.3">
      <c r="A25" s="20" t="s">
        <v>82</v>
      </c>
      <c r="B25" s="35">
        <v>10</v>
      </c>
      <c r="C25" s="22" t="s">
        <v>83</v>
      </c>
      <c r="D25" s="21" t="s">
        <v>0</v>
      </c>
      <c r="E25" s="21">
        <v>31</v>
      </c>
      <c r="F25" s="21">
        <v>800</v>
      </c>
      <c r="G25" s="24">
        <f>E25*F25</f>
        <v>24800</v>
      </c>
      <c r="H25" s="42" t="s">
        <v>70</v>
      </c>
      <c r="I25" s="42" t="s">
        <v>84</v>
      </c>
      <c r="J25" s="26" t="s">
        <v>6</v>
      </c>
      <c r="K25" s="28" t="s">
        <v>85</v>
      </c>
      <c r="L25" s="29" t="s">
        <v>5</v>
      </c>
      <c r="M25" s="30" t="s">
        <v>7</v>
      </c>
      <c r="N25" s="31">
        <v>45917</v>
      </c>
      <c r="O25" s="29" t="s">
        <v>23</v>
      </c>
      <c r="P25" s="11" t="s">
        <v>19</v>
      </c>
      <c r="Q25" s="32"/>
      <c r="R25" s="33"/>
    </row>
    <row r="26" spans="1:18" ht="13.2" customHeight="1" thickBot="1" x14ac:dyDescent="0.3">
      <c r="A26" s="17"/>
      <c r="B26" s="3"/>
      <c r="C26" s="4"/>
      <c r="D26" s="3"/>
      <c r="E26" s="3"/>
      <c r="F26" s="3"/>
      <c r="G26" s="5"/>
      <c r="H26" s="6"/>
      <c r="I26" s="7"/>
      <c r="J26" s="6"/>
      <c r="K26" s="10"/>
      <c r="L26" s="10"/>
      <c r="M26" s="10"/>
      <c r="N26" s="10"/>
      <c r="O26" s="8"/>
      <c r="P26" s="12"/>
      <c r="Q26" s="9"/>
      <c r="R26" s="18"/>
    </row>
    <row r="27" spans="1:18" ht="36" customHeight="1" thickBot="1" x14ac:dyDescent="0.3">
      <c r="A27" s="20" t="s">
        <v>46</v>
      </c>
      <c r="B27" s="35">
        <v>11</v>
      </c>
      <c r="C27" s="22" t="s">
        <v>47</v>
      </c>
      <c r="D27" s="21" t="s">
        <v>0</v>
      </c>
      <c r="E27" s="21">
        <v>47</v>
      </c>
      <c r="F27" s="21">
        <v>790</v>
      </c>
      <c r="G27" s="24">
        <f>E27*F27</f>
        <v>37130</v>
      </c>
      <c r="H27" s="42" t="s">
        <v>70</v>
      </c>
      <c r="I27" s="42" t="s">
        <v>108</v>
      </c>
      <c r="J27" s="27" t="s">
        <v>63</v>
      </c>
      <c r="K27" s="28" t="s">
        <v>86</v>
      </c>
      <c r="L27" s="29" t="s">
        <v>48</v>
      </c>
      <c r="M27" s="30" t="s">
        <v>112</v>
      </c>
      <c r="N27" s="31">
        <v>45974</v>
      </c>
      <c r="O27" s="30" t="s">
        <v>23</v>
      </c>
      <c r="P27" s="11" t="s">
        <v>19</v>
      </c>
      <c r="Q27" s="32"/>
      <c r="R27" s="33"/>
    </row>
    <row r="28" spans="1:18" ht="13.2" customHeight="1" thickBot="1" x14ac:dyDescent="0.3">
      <c r="A28" s="17"/>
      <c r="B28" s="3"/>
      <c r="C28" s="4"/>
      <c r="D28" s="3"/>
      <c r="E28" s="3"/>
      <c r="F28" s="3"/>
      <c r="G28" s="5"/>
      <c r="H28" s="6"/>
      <c r="I28" s="7"/>
      <c r="J28" s="6"/>
      <c r="K28" s="10"/>
      <c r="L28" s="10"/>
      <c r="M28" s="10"/>
      <c r="N28" s="10"/>
      <c r="O28" s="8"/>
      <c r="P28" s="12"/>
      <c r="Q28" s="9"/>
      <c r="R28" s="18"/>
    </row>
    <row r="29" spans="1:18" ht="22.5" customHeight="1" x14ac:dyDescent="0.25">
      <c r="A29" s="81" t="s">
        <v>11</v>
      </c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2" t="s">
        <v>99</v>
      </c>
      <c r="R29" s="82"/>
    </row>
    <row r="30" spans="1:18" ht="22.5" customHeight="1" x14ac:dyDescent="0.25">
      <c r="A30" s="83" t="s">
        <v>68</v>
      </c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4" t="s">
        <v>12</v>
      </c>
      <c r="R30" s="84"/>
    </row>
    <row r="31" spans="1:18" ht="22.5" customHeight="1" x14ac:dyDescent="0.25">
      <c r="A31" s="85" t="s">
        <v>95</v>
      </c>
      <c r="B31" s="83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6" t="s">
        <v>124</v>
      </c>
      <c r="R31" s="86"/>
    </row>
    <row r="32" spans="1:18" ht="15" customHeight="1" thickBot="1" x14ac:dyDescent="0.3">
      <c r="A32" s="90" t="s">
        <v>58</v>
      </c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</row>
    <row r="33" spans="1:18" ht="32.4" customHeight="1" thickBot="1" x14ac:dyDescent="0.3">
      <c r="A33" s="13" t="s">
        <v>30</v>
      </c>
      <c r="B33" s="14" t="s">
        <v>29</v>
      </c>
      <c r="C33" s="14" t="s">
        <v>8</v>
      </c>
      <c r="D33" s="15" t="s">
        <v>1</v>
      </c>
      <c r="E33" s="14" t="s">
        <v>28</v>
      </c>
      <c r="F33" s="14" t="s">
        <v>27</v>
      </c>
      <c r="G33" s="14" t="s">
        <v>26</v>
      </c>
      <c r="H33" s="14" t="s">
        <v>25</v>
      </c>
      <c r="I33" s="14" t="s">
        <v>60</v>
      </c>
      <c r="J33" s="15" t="s">
        <v>4</v>
      </c>
      <c r="K33" s="14" t="s">
        <v>21</v>
      </c>
      <c r="L33" s="14" t="s">
        <v>10</v>
      </c>
      <c r="M33" s="14" t="s">
        <v>9</v>
      </c>
      <c r="N33" s="14" t="s">
        <v>22</v>
      </c>
      <c r="O33" s="14" t="s">
        <v>36</v>
      </c>
      <c r="P33" s="14" t="s">
        <v>32</v>
      </c>
      <c r="Q33" s="14" t="s">
        <v>61</v>
      </c>
      <c r="R33" s="16" t="s">
        <v>3</v>
      </c>
    </row>
    <row r="34" spans="1:18" ht="13.2" customHeight="1" thickBot="1" x14ac:dyDescent="0.3">
      <c r="A34" s="17"/>
      <c r="B34" s="3"/>
      <c r="C34" s="4"/>
      <c r="D34" s="3"/>
      <c r="E34" s="3"/>
      <c r="F34" s="3"/>
      <c r="G34" s="5"/>
      <c r="H34" s="6"/>
      <c r="I34" s="7"/>
      <c r="J34" s="6"/>
      <c r="K34" s="10"/>
      <c r="L34" s="10"/>
      <c r="M34" s="10"/>
      <c r="N34" s="10"/>
      <c r="O34" s="8"/>
      <c r="P34" s="12"/>
      <c r="Q34" s="9"/>
      <c r="R34" s="18"/>
    </row>
    <row r="35" spans="1:18" ht="36" customHeight="1" thickBot="1" x14ac:dyDescent="0.3">
      <c r="A35" s="20" t="s">
        <v>43</v>
      </c>
      <c r="B35" s="35">
        <v>12</v>
      </c>
      <c r="C35" s="23" t="s">
        <v>77</v>
      </c>
      <c r="D35" s="21" t="s">
        <v>0</v>
      </c>
      <c r="E35" s="21">
        <v>27</v>
      </c>
      <c r="F35" s="21">
        <v>750</v>
      </c>
      <c r="G35" s="24">
        <f>E35*F35</f>
        <v>20250</v>
      </c>
      <c r="H35" s="42" t="s">
        <v>109</v>
      </c>
      <c r="I35" s="42" t="s">
        <v>113</v>
      </c>
      <c r="J35" s="26" t="s">
        <v>62</v>
      </c>
      <c r="K35" s="28" t="s">
        <v>111</v>
      </c>
      <c r="L35" s="29" t="s">
        <v>5</v>
      </c>
      <c r="M35" s="30" t="s">
        <v>112</v>
      </c>
      <c r="N35" s="31">
        <v>45933</v>
      </c>
      <c r="O35" s="29" t="s">
        <v>23</v>
      </c>
      <c r="P35" s="11" t="s">
        <v>19</v>
      </c>
      <c r="Q35" s="32"/>
      <c r="R35" s="33"/>
    </row>
    <row r="36" spans="1:18" ht="13.2" customHeight="1" thickBot="1" x14ac:dyDescent="0.3">
      <c r="A36" s="17"/>
      <c r="B36" s="3"/>
      <c r="C36" s="4"/>
      <c r="D36" s="3"/>
      <c r="E36" s="3"/>
      <c r="F36" s="3"/>
      <c r="G36" s="5"/>
      <c r="H36" s="6"/>
      <c r="I36" s="7"/>
      <c r="J36" s="6"/>
      <c r="K36" s="10"/>
      <c r="L36" s="10"/>
      <c r="M36" s="10"/>
      <c r="N36" s="10"/>
      <c r="O36" s="8"/>
      <c r="P36" s="12"/>
      <c r="Q36" s="9"/>
      <c r="R36" s="18"/>
    </row>
    <row r="37" spans="1:18" ht="36" customHeight="1" thickBot="1" x14ac:dyDescent="0.3">
      <c r="A37" s="20" t="s">
        <v>24</v>
      </c>
      <c r="B37" s="35">
        <v>13</v>
      </c>
      <c r="C37" s="22" t="s">
        <v>41</v>
      </c>
      <c r="D37" s="21" t="s">
        <v>0</v>
      </c>
      <c r="E37" s="21">
        <v>14</v>
      </c>
      <c r="F37" s="21">
        <v>625</v>
      </c>
      <c r="G37" s="24">
        <f>E37*F37</f>
        <v>8750</v>
      </c>
      <c r="H37" s="42" t="s">
        <v>70</v>
      </c>
      <c r="I37" s="42" t="s">
        <v>74</v>
      </c>
      <c r="J37" s="26" t="s">
        <v>6</v>
      </c>
      <c r="K37" s="28" t="s">
        <v>75</v>
      </c>
      <c r="L37" s="29" t="s">
        <v>5</v>
      </c>
      <c r="M37" s="30" t="s">
        <v>39</v>
      </c>
      <c r="N37" s="31">
        <v>45963</v>
      </c>
      <c r="O37" s="29" t="s">
        <v>23</v>
      </c>
      <c r="P37" s="11" t="s">
        <v>19</v>
      </c>
      <c r="Q37" s="32"/>
      <c r="R37" s="33"/>
    </row>
    <row r="38" spans="1:18" ht="13.2" customHeight="1" thickBot="1" x14ac:dyDescent="0.3">
      <c r="A38" s="17"/>
      <c r="B38" s="3"/>
      <c r="C38" s="4"/>
      <c r="D38" s="3"/>
      <c r="E38" s="3"/>
      <c r="F38" s="3"/>
      <c r="G38" s="5"/>
      <c r="H38" s="6"/>
      <c r="I38" s="7"/>
      <c r="J38" s="6"/>
      <c r="K38" s="10"/>
      <c r="L38" s="10"/>
      <c r="M38" s="10"/>
      <c r="N38" s="10"/>
      <c r="O38" s="8"/>
      <c r="P38" s="12"/>
      <c r="Q38" s="9"/>
      <c r="R38" s="18"/>
    </row>
    <row r="39" spans="1:18" ht="13.2" customHeight="1" thickBot="1" x14ac:dyDescent="0.3">
      <c r="A39" s="45"/>
      <c r="B39" s="46"/>
      <c r="C39" s="47"/>
      <c r="D39" s="46"/>
      <c r="E39" s="46"/>
      <c r="F39" s="46"/>
      <c r="G39" s="48"/>
      <c r="H39" s="49"/>
      <c r="I39" s="50"/>
      <c r="J39" s="49"/>
      <c r="K39" s="51"/>
      <c r="L39" s="51"/>
      <c r="M39" s="51"/>
      <c r="N39" s="51"/>
      <c r="O39" s="52"/>
      <c r="P39" s="53"/>
      <c r="Q39" s="54"/>
      <c r="R39" s="55"/>
    </row>
    <row r="40" spans="1:18" ht="13.2" customHeight="1" thickBot="1" x14ac:dyDescent="0.3">
      <c r="A40" s="17"/>
      <c r="B40" s="3"/>
      <c r="C40" s="4"/>
      <c r="D40" s="3"/>
      <c r="E40" s="3"/>
      <c r="F40" s="3"/>
      <c r="G40" s="5"/>
      <c r="H40" s="6"/>
      <c r="I40" s="7"/>
      <c r="J40" s="6"/>
      <c r="K40" s="10"/>
      <c r="L40" s="10"/>
      <c r="M40" s="10"/>
      <c r="N40" s="10"/>
      <c r="O40" s="8"/>
      <c r="P40" s="12"/>
      <c r="Q40" s="9"/>
      <c r="R40" s="18"/>
    </row>
    <row r="41" spans="1:18" ht="36" customHeight="1" thickBot="1" x14ac:dyDescent="0.3">
      <c r="A41" s="19" t="s">
        <v>31</v>
      </c>
      <c r="B41" s="35">
        <v>14</v>
      </c>
      <c r="C41" s="22" t="s">
        <v>20</v>
      </c>
      <c r="D41" s="21" t="s">
        <v>2</v>
      </c>
      <c r="E41" s="21">
        <v>136</v>
      </c>
      <c r="F41" s="21">
        <v>730</v>
      </c>
      <c r="G41" s="24">
        <f>E41*F41</f>
        <v>99280</v>
      </c>
      <c r="H41" s="42" t="s">
        <v>119</v>
      </c>
      <c r="I41" s="42" t="s">
        <v>121</v>
      </c>
      <c r="J41" s="26" t="s">
        <v>37</v>
      </c>
      <c r="K41" s="28" t="s">
        <v>72</v>
      </c>
      <c r="L41" s="30" t="s">
        <v>16</v>
      </c>
      <c r="M41" s="30" t="s">
        <v>59</v>
      </c>
      <c r="N41" s="31">
        <v>45901</v>
      </c>
      <c r="O41" s="29" t="s">
        <v>23</v>
      </c>
      <c r="P41" s="11" t="s">
        <v>19</v>
      </c>
      <c r="Q41" s="32"/>
      <c r="R41" s="44"/>
    </row>
    <row r="42" spans="1:18" ht="13.2" customHeight="1" thickBot="1" x14ac:dyDescent="0.3">
      <c r="A42" s="17"/>
      <c r="B42" s="3"/>
      <c r="C42" s="4"/>
      <c r="D42" s="3"/>
      <c r="E42" s="3"/>
      <c r="F42" s="3"/>
      <c r="G42" s="5"/>
      <c r="H42" s="6"/>
      <c r="I42" s="7"/>
      <c r="J42" s="6"/>
      <c r="K42" s="10"/>
      <c r="L42" s="10"/>
      <c r="M42" s="10"/>
      <c r="N42" s="10"/>
      <c r="O42" s="8"/>
      <c r="P42" s="12"/>
      <c r="Q42" s="9"/>
      <c r="R42" s="18"/>
    </row>
    <row r="43" spans="1:18" ht="36" customHeight="1" thickBot="1" x14ac:dyDescent="0.3">
      <c r="A43" s="19" t="s">
        <v>67</v>
      </c>
      <c r="B43" s="35">
        <v>15</v>
      </c>
      <c r="C43" s="22" t="s">
        <v>50</v>
      </c>
      <c r="D43" s="21" t="s">
        <v>2</v>
      </c>
      <c r="E43" s="21">
        <v>80</v>
      </c>
      <c r="F43" s="21">
        <v>625</v>
      </c>
      <c r="G43" s="24">
        <f>E43*F43</f>
        <v>50000</v>
      </c>
      <c r="H43" s="43" t="s">
        <v>87</v>
      </c>
      <c r="I43" s="42" t="s">
        <v>65</v>
      </c>
      <c r="J43" s="26" t="s">
        <v>63</v>
      </c>
      <c r="K43" s="38" t="s">
        <v>88</v>
      </c>
      <c r="L43" s="29" t="s">
        <v>16</v>
      </c>
      <c r="M43" s="30" t="s">
        <v>59</v>
      </c>
      <c r="N43" s="31">
        <v>45956</v>
      </c>
      <c r="O43" s="29" t="s">
        <v>23</v>
      </c>
      <c r="P43" s="11" t="s">
        <v>19</v>
      </c>
      <c r="Q43" s="32"/>
      <c r="R43" s="33"/>
    </row>
    <row r="44" spans="1:18" ht="13.2" customHeight="1" thickBot="1" x14ac:dyDescent="0.3">
      <c r="A44" s="17"/>
      <c r="B44" s="3"/>
      <c r="C44" s="4"/>
      <c r="D44" s="3"/>
      <c r="E44" s="3"/>
      <c r="F44" s="3"/>
      <c r="G44" s="5"/>
      <c r="H44" s="6"/>
      <c r="I44" s="7"/>
      <c r="J44" s="6"/>
      <c r="K44" s="10"/>
      <c r="L44" s="10"/>
      <c r="M44" s="10"/>
      <c r="N44" s="10"/>
      <c r="O44" s="8"/>
      <c r="P44" s="12"/>
      <c r="Q44" s="9"/>
      <c r="R44" s="18"/>
    </row>
    <row r="45" spans="1:18" ht="36" customHeight="1" thickBot="1" x14ac:dyDescent="0.3">
      <c r="A45" s="20" t="s">
        <v>24</v>
      </c>
      <c r="B45" s="35">
        <v>16</v>
      </c>
      <c r="C45" s="22" t="s">
        <v>18</v>
      </c>
      <c r="D45" s="21" t="s">
        <v>2</v>
      </c>
      <c r="E45" s="21">
        <v>62</v>
      </c>
      <c r="F45" s="21">
        <v>660</v>
      </c>
      <c r="G45" s="24">
        <f>E45*F45</f>
        <v>40920</v>
      </c>
      <c r="H45" s="42" t="s">
        <v>70</v>
      </c>
      <c r="I45" s="42" t="s">
        <v>76</v>
      </c>
      <c r="J45" s="26" t="s">
        <v>6</v>
      </c>
      <c r="K45" s="28" t="s">
        <v>75</v>
      </c>
      <c r="L45" s="30" t="s">
        <v>16</v>
      </c>
      <c r="M45" s="30" t="s">
        <v>59</v>
      </c>
      <c r="N45" s="31">
        <v>45963</v>
      </c>
      <c r="O45" s="29" t="s">
        <v>23</v>
      </c>
      <c r="P45" s="11" t="s">
        <v>19</v>
      </c>
      <c r="Q45" s="32"/>
      <c r="R45" s="33"/>
    </row>
    <row r="46" spans="1:18" ht="13.2" customHeight="1" thickBot="1" x14ac:dyDescent="0.3">
      <c r="A46" s="17"/>
      <c r="B46" s="3"/>
      <c r="C46" s="4"/>
      <c r="D46" s="3"/>
      <c r="E46" s="3"/>
      <c r="F46" s="3"/>
      <c r="G46" s="5"/>
      <c r="H46" s="6"/>
      <c r="I46" s="7"/>
      <c r="J46" s="6"/>
      <c r="K46" s="10"/>
      <c r="L46" s="10"/>
      <c r="M46" s="10"/>
      <c r="N46" s="10"/>
      <c r="O46" s="8"/>
      <c r="P46" s="12"/>
      <c r="Q46" s="9"/>
      <c r="R46" s="18"/>
    </row>
    <row r="47" spans="1:18" ht="36" customHeight="1" thickBot="1" x14ac:dyDescent="0.3">
      <c r="A47" s="20" t="s">
        <v>43</v>
      </c>
      <c r="B47" s="35">
        <v>17</v>
      </c>
      <c r="C47" s="23" t="s">
        <v>42</v>
      </c>
      <c r="D47" s="21" t="s">
        <v>2</v>
      </c>
      <c r="E47" s="21">
        <v>30</v>
      </c>
      <c r="F47" s="21">
        <v>685</v>
      </c>
      <c r="G47" s="24">
        <f>E47*F47</f>
        <v>20550</v>
      </c>
      <c r="H47" s="42" t="s">
        <v>122</v>
      </c>
      <c r="I47" s="42" t="s">
        <v>78</v>
      </c>
      <c r="J47" s="26" t="s">
        <v>62</v>
      </c>
      <c r="K47" s="28" t="s">
        <v>123</v>
      </c>
      <c r="L47" s="30" t="s">
        <v>16</v>
      </c>
      <c r="M47" s="30" t="s">
        <v>59</v>
      </c>
      <c r="N47" s="31">
        <v>45933</v>
      </c>
      <c r="O47" s="29" t="s">
        <v>23</v>
      </c>
      <c r="P47" s="11" t="s">
        <v>19</v>
      </c>
      <c r="Q47" s="32"/>
      <c r="R47" s="33"/>
    </row>
    <row r="48" spans="1:18" ht="13.2" customHeight="1" thickBot="1" x14ac:dyDescent="0.3">
      <c r="A48" s="17"/>
      <c r="B48" s="3"/>
      <c r="C48" s="4"/>
      <c r="D48" s="3"/>
      <c r="E48" s="3"/>
      <c r="F48" s="3"/>
      <c r="G48" s="5"/>
      <c r="H48" s="6"/>
      <c r="I48" s="7"/>
      <c r="J48" s="6"/>
      <c r="K48" s="10"/>
      <c r="L48" s="10"/>
      <c r="M48" s="10"/>
      <c r="N48" s="10"/>
      <c r="O48" s="8"/>
      <c r="P48" s="12"/>
      <c r="Q48" s="9"/>
      <c r="R48" s="18"/>
    </row>
    <row r="49" spans="1:18" ht="13.2" customHeight="1" thickBot="1" x14ac:dyDescent="0.3">
      <c r="A49" s="45"/>
      <c r="B49" s="46"/>
      <c r="C49" s="47"/>
      <c r="D49" s="46"/>
      <c r="E49" s="46"/>
      <c r="F49" s="46"/>
      <c r="G49" s="48"/>
      <c r="H49" s="49"/>
      <c r="I49" s="50"/>
      <c r="J49" s="49"/>
      <c r="K49" s="51"/>
      <c r="L49" s="51"/>
      <c r="M49" s="51"/>
      <c r="N49" s="51"/>
      <c r="O49" s="52"/>
      <c r="P49" s="53"/>
      <c r="Q49" s="54"/>
      <c r="R49" s="55"/>
    </row>
    <row r="50" spans="1:18" ht="13.2" customHeight="1" thickBot="1" x14ac:dyDescent="0.3">
      <c r="A50" s="17"/>
      <c r="B50" s="3"/>
      <c r="C50" s="4"/>
      <c r="D50" s="3"/>
      <c r="E50" s="3"/>
      <c r="F50" s="3"/>
      <c r="G50" s="5"/>
      <c r="H50" s="6"/>
      <c r="I50" s="7"/>
      <c r="J50" s="6"/>
      <c r="K50" s="10"/>
      <c r="L50" s="10"/>
      <c r="M50" s="10"/>
      <c r="N50" s="10"/>
      <c r="O50" s="8"/>
      <c r="P50" s="12"/>
      <c r="Q50" s="9"/>
      <c r="R50" s="18"/>
    </row>
    <row r="51" spans="1:18" ht="26.4" customHeight="1" thickBot="1" x14ac:dyDescent="0.3">
      <c r="A51" s="59"/>
      <c r="B51" s="35"/>
      <c r="C51" s="60"/>
      <c r="D51" s="35"/>
      <c r="E51" s="56" t="s">
        <v>96</v>
      </c>
      <c r="F51" s="56" t="s">
        <v>56</v>
      </c>
      <c r="G51" s="57" t="s">
        <v>97</v>
      </c>
      <c r="H51" s="61"/>
      <c r="I51" s="61"/>
      <c r="J51" s="62"/>
      <c r="K51" s="63"/>
      <c r="L51" s="64"/>
      <c r="M51" s="64"/>
      <c r="N51" s="63"/>
      <c r="O51" s="64"/>
      <c r="P51" s="65"/>
      <c r="Q51" s="58" t="s">
        <v>57</v>
      </c>
      <c r="R51" s="66"/>
    </row>
    <row r="52" spans="1:18" ht="13.2" customHeight="1" thickBot="1" x14ac:dyDescent="0.3">
      <c r="A52" s="17"/>
      <c r="B52" s="3"/>
      <c r="C52" s="4"/>
      <c r="D52" s="3"/>
      <c r="E52" s="3"/>
      <c r="F52" s="3"/>
      <c r="G52" s="5"/>
      <c r="H52" s="6"/>
      <c r="I52" s="7"/>
      <c r="J52" s="6"/>
      <c r="K52" s="10"/>
      <c r="L52" s="10"/>
      <c r="M52" s="10"/>
      <c r="N52" s="10"/>
      <c r="O52" s="8"/>
      <c r="P52" s="12"/>
      <c r="Q52" s="9"/>
      <c r="R52" s="18"/>
    </row>
    <row r="53" spans="1:18" ht="36" customHeight="1" thickBot="1" x14ac:dyDescent="0.3">
      <c r="A53" s="34" t="s">
        <v>54</v>
      </c>
      <c r="B53" s="87" t="s">
        <v>100</v>
      </c>
      <c r="C53" s="88"/>
      <c r="D53" s="89"/>
      <c r="E53" s="78">
        <f>SUM(E7:E27)+SUM(E35:E37)</f>
        <v>920</v>
      </c>
      <c r="F53" s="36">
        <f>G53/E53</f>
        <v>798.70108695652175</v>
      </c>
      <c r="G53" s="79">
        <f>SUM(G7:G27)+SUM(G35:G37)</f>
        <v>734805</v>
      </c>
      <c r="H53" s="25"/>
      <c r="I53" s="25"/>
      <c r="J53" s="26"/>
      <c r="K53" s="28"/>
      <c r="L53" s="30"/>
      <c r="M53" s="30"/>
      <c r="N53" s="31"/>
      <c r="O53" s="29"/>
      <c r="P53" s="11"/>
      <c r="Q53" s="80">
        <v>0</v>
      </c>
      <c r="R53" s="39"/>
    </row>
    <row r="54" spans="1:18" ht="13.2" customHeight="1" thickBot="1" x14ac:dyDescent="0.3">
      <c r="A54" s="17"/>
      <c r="B54" s="3"/>
      <c r="C54" s="4"/>
      <c r="D54" s="3"/>
      <c r="E54" s="3"/>
      <c r="F54" s="3"/>
      <c r="G54" s="5"/>
      <c r="H54" s="6"/>
      <c r="I54" s="7"/>
      <c r="J54" s="6"/>
      <c r="K54" s="10"/>
      <c r="L54" s="10"/>
      <c r="M54" s="10"/>
      <c r="N54" s="10"/>
      <c r="O54" s="8"/>
      <c r="P54" s="12"/>
      <c r="Q54" s="9"/>
      <c r="R54" s="18"/>
    </row>
    <row r="55" spans="1:18" ht="36" customHeight="1" thickBot="1" x14ac:dyDescent="0.3">
      <c r="A55" s="34" t="s">
        <v>53</v>
      </c>
      <c r="B55" s="87" t="s">
        <v>101</v>
      </c>
      <c r="C55" s="88"/>
      <c r="D55" s="89"/>
      <c r="E55" s="78">
        <f>SUM(E41:E47)</f>
        <v>308</v>
      </c>
      <c r="F55" s="36">
        <f>G55/E55</f>
        <v>684.2532467532468</v>
      </c>
      <c r="G55" s="79">
        <f>SUM(G41:G47)</f>
        <v>210750</v>
      </c>
      <c r="H55" s="25"/>
      <c r="I55" s="25"/>
      <c r="J55" s="26"/>
      <c r="K55" s="28"/>
      <c r="L55" s="30"/>
      <c r="M55" s="30"/>
      <c r="N55" s="31"/>
      <c r="O55" s="29"/>
      <c r="P55" s="11"/>
      <c r="Q55" s="80">
        <v>0</v>
      </c>
      <c r="R55" s="39"/>
    </row>
    <row r="56" spans="1:18" ht="13.2" customHeight="1" thickBot="1" x14ac:dyDescent="0.3">
      <c r="A56" s="67"/>
      <c r="B56" s="3"/>
      <c r="C56" s="4"/>
      <c r="D56" s="3"/>
      <c r="E56" s="3"/>
      <c r="F56" s="3"/>
      <c r="G56" s="5"/>
      <c r="H56" s="6"/>
      <c r="I56" s="7"/>
      <c r="J56" s="6"/>
      <c r="K56" s="10"/>
      <c r="L56" s="10"/>
      <c r="M56" s="10"/>
      <c r="N56" s="10"/>
      <c r="O56" s="8"/>
      <c r="P56" s="12"/>
      <c r="Q56" s="9"/>
      <c r="R56" s="18"/>
    </row>
    <row r="57" spans="1:18" ht="36" customHeight="1" thickBot="1" x14ac:dyDescent="0.3">
      <c r="A57" s="34" t="s">
        <v>55</v>
      </c>
      <c r="B57" s="87" t="s">
        <v>102</v>
      </c>
      <c r="C57" s="88"/>
      <c r="D57" s="89"/>
      <c r="E57" s="78">
        <f>E53+E55</f>
        <v>1228</v>
      </c>
      <c r="F57" s="36">
        <f>G57/E57</f>
        <v>769.99592833876227</v>
      </c>
      <c r="G57" s="79">
        <f>G53+G55</f>
        <v>945555</v>
      </c>
      <c r="H57" s="25"/>
      <c r="I57" s="25"/>
      <c r="J57" s="26"/>
      <c r="K57" s="28"/>
      <c r="L57" s="30"/>
      <c r="M57" s="30"/>
      <c r="N57" s="31"/>
      <c r="O57" s="29"/>
      <c r="P57" s="11"/>
      <c r="Q57" s="80">
        <v>0</v>
      </c>
      <c r="R57" s="39"/>
    </row>
    <row r="58" spans="1:18" ht="21" customHeight="1" thickBot="1" x14ac:dyDescent="0.3">
      <c r="A58" s="67"/>
      <c r="B58" s="68"/>
      <c r="C58" s="69"/>
      <c r="D58" s="68"/>
      <c r="E58" s="68"/>
      <c r="F58" s="68"/>
      <c r="G58" s="70"/>
      <c r="H58" s="71"/>
      <c r="I58" s="72"/>
      <c r="J58" s="71"/>
      <c r="K58" s="73"/>
      <c r="L58" s="73"/>
      <c r="M58" s="73"/>
      <c r="N58" s="73"/>
      <c r="O58" s="74"/>
      <c r="P58" s="75"/>
      <c r="Q58" s="76"/>
      <c r="R58" s="77"/>
    </row>
  </sheetData>
  <sortState xmlns:xlrd2="http://schemas.microsoft.com/office/spreadsheetml/2017/richdata2" ref="A21:R23">
    <sortCondition ref="B21:B23"/>
  </sortState>
  <mergeCells count="17">
    <mergeCell ref="B53:D53"/>
    <mergeCell ref="B55:D55"/>
    <mergeCell ref="B57:D57"/>
    <mergeCell ref="A32:R32"/>
    <mergeCell ref="A4:R4"/>
    <mergeCell ref="A29:P29"/>
    <mergeCell ref="Q29:R29"/>
    <mergeCell ref="A30:P30"/>
    <mergeCell ref="Q30:R30"/>
    <mergeCell ref="A31:P31"/>
    <mergeCell ref="Q31:R31"/>
    <mergeCell ref="A1:P1"/>
    <mergeCell ref="Q1:R1"/>
    <mergeCell ref="A2:P2"/>
    <mergeCell ref="Q2:R2"/>
    <mergeCell ref="A3:P3"/>
    <mergeCell ref="Q3:R3"/>
  </mergeCells>
  <printOptions horizontalCentered="1" verticalCentered="1"/>
  <pageMargins left="0.17" right="0.17" top="0.4" bottom="0.4" header="0" footer="0"/>
  <pageSetup scale="88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Sorted</vt:lpstr>
      <vt:lpstr>Sorted!Print_Area</vt:lpstr>
    </vt:vector>
  </TitlesOfParts>
  <Company>Auburn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pcname</dc:creator>
  <cp:lastModifiedBy>Rickey Hudson</cp:lastModifiedBy>
  <cp:lastPrinted>2026-08-03T13:38:34Z</cp:lastPrinted>
  <dcterms:created xsi:type="dcterms:W3CDTF">1999-04-02T17:21:29Z</dcterms:created>
  <dcterms:modified xsi:type="dcterms:W3CDTF">2026-08-06T02:53:54Z</dcterms:modified>
</cp:coreProperties>
</file>