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FE Sale\"/>
    </mc:Choice>
  </mc:AlternateContent>
  <xr:revisionPtr revIDLastSave="0" documentId="8_{31F2C221-0C06-4FAE-BFD3-0125D3DF320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FE 2022" sheetId="1" r:id="rId1"/>
  </sheets>
  <definedNames>
    <definedName name="_xlnm.Print_Area" localSheetId="0">'SAFE 2022'!$A$1:$R$115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E107" i="1"/>
  <c r="Q54" i="1"/>
  <c r="G72" i="1"/>
  <c r="G95" i="1"/>
  <c r="G53" i="1"/>
  <c r="G49" i="1"/>
  <c r="G11" i="1"/>
  <c r="G13" i="1"/>
  <c r="G15" i="1"/>
  <c r="G17" i="1"/>
  <c r="G19" i="1"/>
  <c r="G23" i="1"/>
  <c r="G25" i="1"/>
  <c r="G27" i="1"/>
  <c r="G35" i="1"/>
  <c r="G37" i="1"/>
  <c r="G39" i="1"/>
  <c r="G41" i="1"/>
  <c r="G43" i="1"/>
  <c r="G45" i="1"/>
  <c r="E105" i="1"/>
  <c r="G93" i="1"/>
  <c r="G75" i="1"/>
  <c r="G77" i="1"/>
  <c r="G79" i="1"/>
  <c r="G83" i="1"/>
  <c r="G81" i="1"/>
  <c r="G85" i="1"/>
  <c r="G70" i="1"/>
  <c r="G68" i="1"/>
  <c r="G66" i="1"/>
  <c r="G64" i="1"/>
  <c r="G47" i="1"/>
  <c r="G107" i="1" l="1"/>
  <c r="F107" i="1" s="1"/>
  <c r="E109" i="1"/>
  <c r="G9" i="1" l="1"/>
  <c r="G7" i="1"/>
  <c r="G105" i="1" l="1"/>
  <c r="G109" i="1" s="1"/>
  <c r="F105" i="1" l="1"/>
  <c r="F109" i="1" l="1"/>
</calcChain>
</file>

<file path=xl/sharedStrings.xml><?xml version="1.0" encoding="utf-8"?>
<sst xmlns="http://schemas.openxmlformats.org/spreadsheetml/2006/main" count="487" uniqueCount="184">
  <si>
    <t>S</t>
  </si>
  <si>
    <t>Sex</t>
  </si>
  <si>
    <t>H</t>
  </si>
  <si>
    <t>Buyer</t>
  </si>
  <si>
    <t>Breeds</t>
  </si>
  <si>
    <t>Knife</t>
  </si>
  <si>
    <t>AN-SM</t>
  </si>
  <si>
    <t>Ralgro</t>
  </si>
  <si>
    <r>
      <t xml:space="preserve">Color          </t>
    </r>
    <r>
      <rPr>
        <sz val="7"/>
        <rFont val="Small Fonts"/>
        <family val="2"/>
      </rPr>
      <t>Bl-Rd-ChX</t>
    </r>
  </si>
  <si>
    <t>Group #</t>
  </si>
  <si>
    <t>Ear Imp.</t>
  </si>
  <si>
    <t>Castr-ation</t>
  </si>
  <si>
    <t>Southeast Alabama Feeder Cattle Marketing Association  (S.A.F.E)</t>
  </si>
  <si>
    <t>Last Updated:</t>
  </si>
  <si>
    <t>16-1A</t>
  </si>
  <si>
    <t>16-1B</t>
  </si>
  <si>
    <t>17-1A</t>
  </si>
  <si>
    <t>45-1A</t>
  </si>
  <si>
    <t>29-1A</t>
  </si>
  <si>
    <t>N/A</t>
  </si>
  <si>
    <t>16-1C</t>
  </si>
  <si>
    <t>17-2A</t>
  </si>
  <si>
    <t>1 - Way  ▲ only</t>
  </si>
  <si>
    <t>16-2A</t>
  </si>
  <si>
    <t>45-2A</t>
  </si>
  <si>
    <t>Wean Date</t>
  </si>
  <si>
    <t>First Calf</t>
  </si>
  <si>
    <t>No</t>
  </si>
  <si>
    <t>Bar "K" Ranch (17)</t>
  </si>
  <si>
    <t>Delivery Date</t>
  </si>
  <si>
    <t>Total     Wt.</t>
  </si>
  <si>
    <t>Del.   Wt.</t>
  </si>
  <si>
    <t>No.     Head</t>
  </si>
  <si>
    <t>Lot    #</t>
  </si>
  <si>
    <t>PRODUCER (SAFE #)</t>
  </si>
  <si>
    <t>24-1A</t>
  </si>
  <si>
    <r>
      <rPr>
        <sz val="9"/>
        <rFont val="Arial"/>
        <family val="2"/>
      </rPr>
      <t xml:space="preserve">Corcoran Farms (16)                   </t>
    </r>
    <r>
      <rPr>
        <b/>
        <sz val="9"/>
        <rFont val="Arial Narrow"/>
        <family val="2"/>
      </rPr>
      <t>(2 Loads)</t>
    </r>
  </si>
  <si>
    <t>STEER TOTALS</t>
  </si>
  <si>
    <t>HEIFER TOTALS</t>
  </si>
  <si>
    <t>Price   Slide</t>
  </si>
  <si>
    <r>
      <t xml:space="preserve">Price </t>
    </r>
    <r>
      <rPr>
        <sz val="8"/>
        <rFont val="Tahoma"/>
        <family val="2"/>
      </rPr>
      <t>$/cwt</t>
    </r>
  </si>
  <si>
    <r>
      <t xml:space="preserve">Bar "K" Ranch (17)                        </t>
    </r>
    <r>
      <rPr>
        <b/>
        <sz val="9"/>
        <rFont val="Arial Narrow"/>
        <family val="2"/>
      </rPr>
      <t>(1 Load)</t>
    </r>
  </si>
  <si>
    <r>
      <t xml:space="preserve">Corcoran Farms (16)                    </t>
    </r>
    <r>
      <rPr>
        <b/>
        <sz val="9"/>
        <rFont val="Arial Narrow"/>
        <family val="2"/>
      </rPr>
      <t>(1 Load)</t>
    </r>
  </si>
  <si>
    <t>14-1A</t>
  </si>
  <si>
    <t>14-2A</t>
  </si>
  <si>
    <t>24-2A</t>
  </si>
  <si>
    <t>2 - Way ▲▼</t>
  </si>
  <si>
    <t>SALE TOTALS</t>
  </si>
  <si>
    <r>
      <t>2 - Way</t>
    </r>
    <r>
      <rPr>
        <b/>
        <sz val="8"/>
        <rFont val="Calibri"/>
        <family val="2"/>
      </rPr>
      <t xml:space="preserve"> →</t>
    </r>
  </si>
  <si>
    <r>
      <t xml:space="preserve">1 - Way </t>
    </r>
    <r>
      <rPr>
        <b/>
        <sz val="8"/>
        <rFont val="Calibri"/>
        <family val="2"/>
      </rPr>
      <t>→</t>
    </r>
  </si>
  <si>
    <t>Price       Slides</t>
  </si>
  <si>
    <t>Syn-C</t>
  </si>
  <si>
    <r>
      <t xml:space="preserve">GambleTown Farms (29)                    </t>
    </r>
    <r>
      <rPr>
        <b/>
        <sz val="9"/>
        <rFont val="Arial Narrow"/>
        <family val="2"/>
      </rPr>
      <t>(1 Load)</t>
    </r>
  </si>
  <si>
    <r>
      <t xml:space="preserve">Bozeman Farms (14)                  </t>
    </r>
    <r>
      <rPr>
        <b/>
        <sz val="9"/>
        <rFont val="Arial Narrow"/>
        <family val="2"/>
      </rPr>
      <t>(1 Load)</t>
    </r>
  </si>
  <si>
    <t>37-2A</t>
  </si>
  <si>
    <t>16-2B</t>
  </si>
  <si>
    <t>GambleTown Farms (29)</t>
  </si>
  <si>
    <t>29-2A</t>
  </si>
  <si>
    <r>
      <rPr>
        <sz val="9"/>
        <rFont val="Arial"/>
        <family val="2"/>
      </rPr>
      <t xml:space="preserve">Williams Angus Farm (25)                        </t>
    </r>
    <r>
      <rPr>
        <b/>
        <sz val="9"/>
        <rFont val="Arial Narrow"/>
        <family val="2"/>
      </rPr>
      <t>(1 Load)</t>
    </r>
  </si>
  <si>
    <t>25-1A</t>
  </si>
  <si>
    <t>Dietrich Farms (37)</t>
  </si>
  <si>
    <t>None</t>
  </si>
  <si>
    <r>
      <t xml:space="preserve">Bozeman Farms (14)                    </t>
    </r>
    <r>
      <rPr>
        <b/>
        <sz val="9"/>
        <rFont val="Arial Narrow"/>
        <family val="2"/>
      </rPr>
      <t>(1 Load)</t>
    </r>
  </si>
  <si>
    <t>AN-ANX</t>
  </si>
  <si>
    <t>59-1A</t>
  </si>
  <si>
    <t>59-2A</t>
  </si>
  <si>
    <t>35-00-00</t>
  </si>
  <si>
    <t>Weight Shrink = 3% on Ground</t>
  </si>
  <si>
    <t>Weight Shrink = 2% on Truck</t>
  </si>
  <si>
    <t>Other</t>
  </si>
  <si>
    <t>20-2A           22-2A</t>
  </si>
  <si>
    <t>20-2B           22-2B</t>
  </si>
  <si>
    <t>AN-SM-CH</t>
  </si>
  <si>
    <t>AN-SM-BM</t>
  </si>
  <si>
    <t>18-1A</t>
  </si>
  <si>
    <r>
      <rPr>
        <sz val="9"/>
        <rFont val="Arial"/>
        <family val="2"/>
      </rPr>
      <t xml:space="preserve">Bar "L" Ranch (45)                           </t>
    </r>
    <r>
      <rPr>
        <b/>
        <sz val="9"/>
        <rFont val="Arial Narrow"/>
        <family val="2"/>
      </rPr>
      <t>(3 Loads)</t>
    </r>
  </si>
  <si>
    <t>20-1A           22-1A</t>
  </si>
  <si>
    <t>CH-AN-SM</t>
  </si>
  <si>
    <t>20-1B           22-1B</t>
  </si>
  <si>
    <r>
      <rPr>
        <sz val="9"/>
        <rFont val="Arial"/>
        <family val="2"/>
      </rPr>
      <t xml:space="preserve">Corcoran Farms (16)                   </t>
    </r>
    <r>
      <rPr>
        <b/>
        <sz val="9"/>
        <rFont val="Arial Narrow"/>
        <family val="2"/>
      </rPr>
      <t>(1 Load)</t>
    </r>
  </si>
  <si>
    <t>25-2A</t>
  </si>
  <si>
    <t>60-00-00</t>
  </si>
  <si>
    <t>Comp. E-C</t>
  </si>
  <si>
    <r>
      <rPr>
        <sz val="9"/>
        <rFont val="Arial"/>
        <family val="2"/>
      </rPr>
      <t xml:space="preserve">Joe C. Woods Farm (41)                                   </t>
    </r>
    <r>
      <rPr>
        <b/>
        <sz val="9"/>
        <rFont val="Arial Narrow"/>
        <family val="2"/>
      </rPr>
      <t>(1 Load)</t>
    </r>
  </si>
  <si>
    <t>41-1A</t>
  </si>
  <si>
    <r>
      <t xml:space="preserve">Calumet Cattle Co. (18)                    </t>
    </r>
    <r>
      <rPr>
        <b/>
        <sz val="9"/>
        <rFont val="Arial Narrow"/>
        <family val="2"/>
      </rPr>
      <t>(1 Load)</t>
    </r>
  </si>
  <si>
    <r>
      <rPr>
        <sz val="9"/>
        <rFont val="Arial"/>
        <family val="2"/>
      </rPr>
      <t xml:space="preserve">Currid Family Farms (70)                                   </t>
    </r>
    <r>
      <rPr>
        <b/>
        <sz val="9"/>
        <rFont val="Arial Narrow"/>
        <family val="2"/>
      </rPr>
      <t>(1 Load)</t>
    </r>
  </si>
  <si>
    <t>AN-SM-HR</t>
  </si>
  <si>
    <t>70-1A</t>
  </si>
  <si>
    <t>23-1A</t>
  </si>
  <si>
    <t>CH-ANX</t>
  </si>
  <si>
    <t>15-00-00</t>
  </si>
  <si>
    <t>30-00-00</t>
  </si>
  <si>
    <t>41-2A</t>
  </si>
  <si>
    <r>
      <rPr>
        <sz val="9"/>
        <rFont val="Arial"/>
        <family val="2"/>
      </rPr>
      <t xml:space="preserve">Bar "L" Ranch (45)                           </t>
    </r>
    <r>
      <rPr>
        <b/>
        <sz val="9"/>
        <rFont val="Arial Narrow"/>
        <family val="2"/>
      </rPr>
      <t>(1 Load)</t>
    </r>
  </si>
  <si>
    <t>70-2A</t>
  </si>
  <si>
    <t>▲slide = $15/cwt (500 wt)     $10/cwt (600 wt)     $8/cwt (700wt &amp; 800wt)</t>
  </si>
  <si>
    <t>▲▼slide = $15/cwt (500 wt)     $10/cwt (600 wt)     $8/cwt (700wt &amp; 800wt)</t>
  </si>
  <si>
    <r>
      <t xml:space="preserve">Sale Conference Call: 1-866-528-2256 (Access Code: 4272747#) ● </t>
    </r>
    <r>
      <rPr>
        <b/>
        <sz val="8"/>
        <rFont val="Tahoma"/>
        <family val="2"/>
      </rPr>
      <t>Emergency Sale Contact: Patsie Cannon 1-229-881-2705</t>
    </r>
  </si>
  <si>
    <t>The Cherokee Ranch of N FL (24)</t>
  </si>
  <si>
    <t xml:space="preserve"> </t>
  </si>
  <si>
    <r>
      <t>August 4, 2022 - 6:00 P.M. (Central) ●</t>
    </r>
    <r>
      <rPr>
        <b/>
        <sz val="10"/>
        <rFont val="Tahoma"/>
        <family val="2"/>
      </rPr>
      <t xml:space="preserve">  Wiregrass REC - 167 State Hwy. 134 E. - Headland, Alabama 36345</t>
    </r>
  </si>
  <si>
    <t>Page 1 of 4</t>
  </si>
  <si>
    <t>S 06 - S 09</t>
  </si>
  <si>
    <t>46-05-07</t>
  </si>
  <si>
    <t>07/05/22                                        -                                        63 Days</t>
  </si>
  <si>
    <t>S 05 - S 09</t>
  </si>
  <si>
    <t>06/22/22                                        -                                        89 Days</t>
  </si>
  <si>
    <t>S 12 - S 16</t>
  </si>
  <si>
    <t>06/30/22                                        -                                        74 Days</t>
  </si>
  <si>
    <t>Knife /    Band</t>
  </si>
  <si>
    <t>60-03-00</t>
  </si>
  <si>
    <t>06/05/22                                        -                                        99 Days</t>
  </si>
  <si>
    <t>S 19 - S 23</t>
  </si>
  <si>
    <t>52-08-02</t>
  </si>
  <si>
    <t>07/05/22                                        -                                        76 Days</t>
  </si>
  <si>
    <t>118-06-06</t>
  </si>
  <si>
    <t>07/05/22                                        -                                        69 Days</t>
  </si>
  <si>
    <r>
      <t xml:space="preserve">Adams Farms (38)                            </t>
    </r>
    <r>
      <rPr>
        <b/>
        <sz val="9"/>
        <rFont val="Arial Narrow"/>
        <family val="2"/>
      </rPr>
      <t>(2 Loads)</t>
    </r>
  </si>
  <si>
    <t>38-1A</t>
  </si>
  <si>
    <t>O 03 - O 07</t>
  </si>
  <si>
    <t>08/03/21                                        -                                        84 Days</t>
  </si>
  <si>
    <t>NONE</t>
  </si>
  <si>
    <t>60-03-03</t>
  </si>
  <si>
    <t>07/07/21                                        -                                        88 Days</t>
  </si>
  <si>
    <t>56-02-10</t>
  </si>
  <si>
    <t>07/08/22                                        -                                        66 Days</t>
  </si>
  <si>
    <t>60-00-08</t>
  </si>
  <si>
    <t>AN-CH</t>
  </si>
  <si>
    <t>07/01/22                                        -                                        66 Days</t>
  </si>
  <si>
    <t>Page 2 of 4</t>
  </si>
  <si>
    <t>Page 3 of 4</t>
  </si>
  <si>
    <t>Page 4 of 4</t>
  </si>
  <si>
    <t>180-00-24</t>
  </si>
  <si>
    <t>A 29 - S 02</t>
  </si>
  <si>
    <t>06/04/22                                        -                                        86 Days</t>
  </si>
  <si>
    <t>70-05-00</t>
  </si>
  <si>
    <t>06/28/22                                        -                                        83 Days</t>
  </si>
  <si>
    <t>134-05-15</t>
  </si>
  <si>
    <t>23-02-56</t>
  </si>
  <si>
    <t>07/08/22                                        -                                        87 Days</t>
  </si>
  <si>
    <t>Band</t>
  </si>
  <si>
    <t>37-1A</t>
  </si>
  <si>
    <t>48-00-00</t>
  </si>
  <si>
    <t>06/25/22                                        -                                        86 Days</t>
  </si>
  <si>
    <t>Williams Angus Farm (25)</t>
  </si>
  <si>
    <t>25-1B</t>
  </si>
  <si>
    <t>S 26 - S 30</t>
  </si>
  <si>
    <t>47-00-00</t>
  </si>
  <si>
    <t>06/22/22                                        -                                        96 Days</t>
  </si>
  <si>
    <t>Diamond "J" Farms (59)</t>
  </si>
  <si>
    <t>30-03-00</t>
  </si>
  <si>
    <t>07/16/22                                        -                                        79 Days</t>
  </si>
  <si>
    <t>17-1B</t>
  </si>
  <si>
    <t>118-05-15</t>
  </si>
  <si>
    <t>64-03-04</t>
  </si>
  <si>
    <t>07/07/22                                        -                                        88 Days</t>
  </si>
  <si>
    <t>22-01-49</t>
  </si>
  <si>
    <t>68-00-06</t>
  </si>
  <si>
    <t>70-02-08</t>
  </si>
  <si>
    <t>21-01-60</t>
  </si>
  <si>
    <r>
      <t xml:space="preserve">Currid Family Farms (70)                </t>
    </r>
    <r>
      <rPr>
        <b/>
        <sz val="9"/>
        <rFont val="Arial Narrow"/>
        <family val="2"/>
      </rPr>
      <t>(1 Load)</t>
    </r>
  </si>
  <si>
    <t>72-08-00</t>
  </si>
  <si>
    <t>53-05-01</t>
  </si>
  <si>
    <t>58-00-20</t>
  </si>
  <si>
    <t>07/01/22                                        -                                        73 Days</t>
  </si>
  <si>
    <t>65-05-00</t>
  </si>
  <si>
    <t>23-2A</t>
  </si>
  <si>
    <t>00-00-14</t>
  </si>
  <si>
    <r>
      <t xml:space="preserve">Triple A Farms (23)   </t>
    </r>
    <r>
      <rPr>
        <b/>
        <sz val="9"/>
        <rFont val="Arial Narrow"/>
        <family val="2"/>
      </rPr>
      <t>(1 Load)</t>
    </r>
  </si>
  <si>
    <t>19 &amp; 1/2 Lots</t>
  </si>
  <si>
    <t>13 &amp; 1/2 Lots</t>
  </si>
  <si>
    <r>
      <t xml:space="preserve">Triple A Farms of N FL - Adkison (23)   </t>
    </r>
    <r>
      <rPr>
        <b/>
        <sz val="9"/>
        <rFont val="Arial Narrow"/>
        <family val="2"/>
      </rPr>
      <t>(1 Load)</t>
    </r>
  </si>
  <si>
    <r>
      <t xml:space="preserve">Meadows Creek Farm (20)                  McDaniel Farms (22)   </t>
    </r>
    <r>
      <rPr>
        <b/>
        <sz val="9"/>
        <rFont val="Arial Narrow"/>
        <family val="2"/>
      </rPr>
      <t>(1 Load)</t>
    </r>
  </si>
  <si>
    <r>
      <rPr>
        <sz val="9"/>
        <rFont val="Arial"/>
        <family val="2"/>
      </rPr>
      <t xml:space="preserve">The Cherokee Ranch of N FL (24)   </t>
    </r>
    <r>
      <rPr>
        <b/>
        <sz val="9"/>
        <rFont val="Arial Narrow"/>
        <family val="2"/>
      </rPr>
      <t>(1 Load)</t>
    </r>
  </si>
  <si>
    <t>18-01-48</t>
  </si>
  <si>
    <t>33 Total Lots</t>
  </si>
  <si>
    <t>18-07-35</t>
  </si>
  <si>
    <t>24-00-00</t>
  </si>
  <si>
    <t>40-00-00</t>
  </si>
  <si>
    <r>
      <rPr>
        <b/>
        <sz val="12"/>
        <rFont val="Arial Narrow"/>
        <family val="2"/>
      </rPr>
      <t xml:space="preserve">Information: </t>
    </r>
    <r>
      <rPr>
        <b/>
        <sz val="10"/>
        <rFont val="Arial Narrow"/>
        <family val="2"/>
      </rPr>
      <t xml:space="preserve">● </t>
    </r>
    <r>
      <rPr>
        <b/>
        <sz val="8"/>
        <rFont val="Arial Narrow"/>
        <family val="2"/>
      </rPr>
      <t xml:space="preserve">Moseley Brothers Cattle,LLC - 229-308-6355 (Little John) ● 229-308-6358 (Trip) ● 229-308-3452 (Will) ● 229-308-3720 (Joey) </t>
    </r>
    <r>
      <rPr>
        <b/>
        <sz val="12"/>
        <rFont val="Arial Narrow"/>
        <family val="2"/>
      </rPr>
      <t>●</t>
    </r>
    <r>
      <rPr>
        <b/>
        <sz val="8"/>
        <rFont val="Arial Narrow"/>
        <family val="2"/>
      </rPr>
      <t xml:space="preserve"> Regional Extension Agent - 334-726-6814 (Rickey Hudson)</t>
    </r>
  </si>
  <si>
    <t>136-02-02</t>
  </si>
  <si>
    <t>70-00-01</t>
  </si>
  <si>
    <t>August 4 - 2:00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</si>
</sst>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m/dd/yy;@"/>
    <numFmt numFmtId="166" formatCode="#,##0.0"/>
  </numFmts>
  <fonts count="26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7"/>
      <name val="Small Fonts"/>
      <family val="2"/>
    </font>
    <font>
      <b/>
      <sz val="9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Calibri"/>
      <family val="2"/>
    </font>
    <font>
      <sz val="7"/>
      <name val="Arial"/>
      <family val="2"/>
    </font>
    <font>
      <b/>
      <sz val="8"/>
      <name val="Arial Narrow"/>
      <family val="2"/>
    </font>
    <font>
      <b/>
      <sz val="10"/>
      <name val="Tahoma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quotePrefix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6" fontId="2" fillId="0" borderId="5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0" borderId="8" xfId="0" applyNumberFormat="1" applyFont="1" applyFill="1" applyBorder="1" applyAlignment="1">
      <alignment horizontal="center" vertical="center"/>
    </xf>
    <xf numFmtId="16" fontId="2" fillId="0" borderId="7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164" fontId="12" fillId="0" borderId="23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25" fillId="0" borderId="24" xfId="0" applyFont="1" applyFill="1" applyBorder="1" applyAlignment="1">
      <alignment horizontal="left" vertical="center"/>
    </xf>
    <xf numFmtId="0" fontId="25" fillId="0" borderId="2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164" fontId="15" fillId="0" borderId="4" xfId="0" applyNumberFormat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4" fillId="0" borderId="0" xfId="0" applyFont="1"/>
    <xf numFmtId="165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quotePrefix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7" xfId="0" quotePrefix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21" fillId="3" borderId="0" xfId="0" applyFont="1" applyFill="1" applyAlignment="1">
      <alignment horizontal="center" vertical="center"/>
    </xf>
    <xf numFmtId="22" fontId="11" fillId="3" borderId="0" xfId="0" quotePrefix="1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6" fillId="0" borderId="27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9" xfId="0" quotePrefix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left" vertical="center" wrapText="1"/>
    </xf>
    <xf numFmtId="3" fontId="1" fillId="0" borderId="30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3" fontId="1" fillId="0" borderId="10" xfId="0" applyNumberFormat="1" applyFont="1" applyFill="1" applyBorder="1" applyAlignment="1">
      <alignment horizontal="left" vertical="center" wrapText="1"/>
    </xf>
    <xf numFmtId="3" fontId="1" fillId="0" borderId="31" xfId="0" applyNumberFormat="1" applyFont="1" applyFill="1" applyBorder="1" applyAlignment="1">
      <alignment horizontal="left" vertical="center" wrapText="1"/>
    </xf>
    <xf numFmtId="0" fontId="1" fillId="0" borderId="7" xfId="0" quotePrefix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5"/>
  <sheetViews>
    <sheetView tabSelected="1" zoomScaleNormal="100" workbookViewId="0">
      <selection sqref="A1:P1"/>
    </sheetView>
  </sheetViews>
  <sheetFormatPr defaultRowHeight="12.75" x14ac:dyDescent="0.2"/>
  <cols>
    <col min="1" max="1" width="24.42578125" customWidth="1"/>
    <col min="2" max="2" width="4.5703125" style="2" customWidth="1"/>
    <col min="3" max="3" width="5.5703125" customWidth="1"/>
    <col min="4" max="4" width="3.85546875" customWidth="1"/>
    <col min="5" max="5" width="6" customWidth="1"/>
    <col min="6" max="6" width="4.5703125" customWidth="1"/>
    <col min="7" max="7" width="8" customWidth="1"/>
    <col min="8" max="8" width="8.5703125" customWidth="1"/>
    <col min="9" max="9" width="8.42578125" customWidth="1"/>
    <col min="10" max="10" width="8.85546875" style="3" customWidth="1"/>
    <col min="11" max="11" width="7.5703125" customWidth="1"/>
    <col min="12" max="13" width="5.5703125" customWidth="1"/>
    <col min="14" max="14" width="6.85546875" customWidth="1"/>
    <col min="15" max="15" width="5.5703125" style="2" customWidth="1"/>
    <col min="16" max="16" width="5.42578125" style="1" customWidth="1"/>
    <col min="17" max="17" width="7.140625" style="1" customWidth="1"/>
    <col min="18" max="18" width="11.140625" style="2" customWidth="1"/>
  </cols>
  <sheetData>
    <row r="1" spans="1:18" ht="22.5" customHeight="1" x14ac:dyDescent="0.2">
      <c r="A1" s="135" t="s">
        <v>12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 t="s">
        <v>102</v>
      </c>
      <c r="R1" s="137"/>
    </row>
    <row r="2" spans="1:18" ht="22.5" customHeight="1" x14ac:dyDescent="0.2">
      <c r="A2" s="138" t="s">
        <v>101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 t="s">
        <v>13</v>
      </c>
      <c r="R2" s="140"/>
    </row>
    <row r="3" spans="1:18" ht="22.5" customHeight="1" x14ac:dyDescent="0.2">
      <c r="A3" s="141" t="s">
        <v>98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42" t="s">
        <v>183</v>
      </c>
      <c r="R3" s="142"/>
    </row>
    <row r="4" spans="1:18" ht="15" customHeight="1" thickBot="1" x14ac:dyDescent="0.25">
      <c r="A4" s="187" t="s">
        <v>180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</row>
    <row r="5" spans="1:18" ht="35.1" customHeight="1" thickBot="1" x14ac:dyDescent="0.25">
      <c r="A5" s="39" t="s">
        <v>34</v>
      </c>
      <c r="B5" s="40" t="s">
        <v>33</v>
      </c>
      <c r="C5" s="40" t="s">
        <v>9</v>
      </c>
      <c r="D5" s="41" t="s">
        <v>1</v>
      </c>
      <c r="E5" s="40" t="s">
        <v>32</v>
      </c>
      <c r="F5" s="40" t="s">
        <v>31</v>
      </c>
      <c r="G5" s="40" t="s">
        <v>30</v>
      </c>
      <c r="H5" s="40" t="s">
        <v>29</v>
      </c>
      <c r="I5" s="40" t="s">
        <v>8</v>
      </c>
      <c r="J5" s="41" t="s">
        <v>4</v>
      </c>
      <c r="K5" s="40" t="s">
        <v>25</v>
      </c>
      <c r="L5" s="40" t="s">
        <v>11</v>
      </c>
      <c r="M5" s="40" t="s">
        <v>10</v>
      </c>
      <c r="N5" s="40" t="s">
        <v>26</v>
      </c>
      <c r="O5" s="40" t="s">
        <v>69</v>
      </c>
      <c r="P5" s="40" t="s">
        <v>39</v>
      </c>
      <c r="Q5" s="40" t="s">
        <v>40</v>
      </c>
      <c r="R5" s="42" t="s">
        <v>3</v>
      </c>
    </row>
    <row r="6" spans="1:18" ht="6" customHeight="1" thickBot="1" x14ac:dyDescent="0.25">
      <c r="A6" s="43"/>
      <c r="B6" s="6"/>
      <c r="C6" s="7"/>
      <c r="D6" s="6"/>
      <c r="E6" s="6"/>
      <c r="F6" s="6"/>
      <c r="G6" s="8"/>
      <c r="H6" s="9"/>
      <c r="I6" s="10"/>
      <c r="J6" s="9"/>
      <c r="K6" s="18"/>
      <c r="L6" s="18"/>
      <c r="M6" s="18"/>
      <c r="N6" s="18"/>
      <c r="O6" s="11"/>
      <c r="P6" s="26"/>
      <c r="Q6" s="12"/>
      <c r="R6" s="44"/>
    </row>
    <row r="7" spans="1:18" ht="36" customHeight="1" thickBot="1" x14ac:dyDescent="0.25">
      <c r="A7" s="45" t="s">
        <v>42</v>
      </c>
      <c r="B7" s="75">
        <v>1</v>
      </c>
      <c r="C7" s="27" t="s">
        <v>14</v>
      </c>
      <c r="D7" s="75" t="s">
        <v>0</v>
      </c>
      <c r="E7" s="75">
        <v>58</v>
      </c>
      <c r="F7" s="75">
        <v>860</v>
      </c>
      <c r="G7" s="36">
        <f>E7*F7</f>
        <v>49880</v>
      </c>
      <c r="H7" s="98" t="s">
        <v>103</v>
      </c>
      <c r="I7" s="81" t="s">
        <v>104</v>
      </c>
      <c r="J7" s="68" t="s">
        <v>72</v>
      </c>
      <c r="K7" s="30" t="s">
        <v>105</v>
      </c>
      <c r="L7" s="79" t="s">
        <v>5</v>
      </c>
      <c r="M7" s="79" t="s">
        <v>7</v>
      </c>
      <c r="N7" s="76">
        <v>44454</v>
      </c>
      <c r="O7" s="66" t="s">
        <v>27</v>
      </c>
      <c r="P7" s="67" t="s">
        <v>22</v>
      </c>
      <c r="Q7" s="38"/>
      <c r="R7" s="95"/>
    </row>
    <row r="8" spans="1:18" ht="6" customHeight="1" thickBot="1" x14ac:dyDescent="0.25">
      <c r="A8" s="43"/>
      <c r="B8" s="6"/>
      <c r="C8" s="7"/>
      <c r="D8" s="6"/>
      <c r="E8" s="6"/>
      <c r="F8" s="6"/>
      <c r="G8" s="8"/>
      <c r="H8" s="9"/>
      <c r="I8" s="10"/>
      <c r="J8" s="9"/>
      <c r="K8" s="18"/>
      <c r="L8" s="18"/>
      <c r="M8" s="18"/>
      <c r="N8" s="18"/>
      <c r="O8" s="11"/>
      <c r="P8" s="26"/>
      <c r="Q8" s="12"/>
      <c r="R8" s="92"/>
    </row>
    <row r="9" spans="1:18" ht="36" customHeight="1" thickBot="1" x14ac:dyDescent="0.25">
      <c r="A9" s="46" t="s">
        <v>58</v>
      </c>
      <c r="B9" s="32">
        <v>2</v>
      </c>
      <c r="C9" s="5" t="s">
        <v>59</v>
      </c>
      <c r="D9" s="32" t="s">
        <v>0</v>
      </c>
      <c r="E9" s="32">
        <v>60</v>
      </c>
      <c r="F9" s="32">
        <v>825</v>
      </c>
      <c r="G9" s="15">
        <f>E9*F9</f>
        <v>49500</v>
      </c>
      <c r="H9" s="98" t="s">
        <v>106</v>
      </c>
      <c r="I9" s="33" t="s">
        <v>81</v>
      </c>
      <c r="J9" s="68" t="s">
        <v>6</v>
      </c>
      <c r="K9" s="30" t="s">
        <v>107</v>
      </c>
      <c r="L9" s="31" t="s">
        <v>5</v>
      </c>
      <c r="M9" s="55" t="s">
        <v>7</v>
      </c>
      <c r="N9" s="77">
        <v>44439</v>
      </c>
      <c r="O9" s="66" t="s">
        <v>27</v>
      </c>
      <c r="P9" s="67" t="s">
        <v>46</v>
      </c>
      <c r="Q9" s="38"/>
      <c r="R9" s="95"/>
    </row>
    <row r="10" spans="1:18" ht="6" customHeight="1" thickBot="1" x14ac:dyDescent="0.25">
      <c r="A10" s="43"/>
      <c r="B10" s="6"/>
      <c r="C10" s="7"/>
      <c r="D10" s="6"/>
      <c r="E10" s="6"/>
      <c r="F10" s="6"/>
      <c r="G10" s="8"/>
      <c r="H10" s="9"/>
      <c r="I10" s="10"/>
      <c r="J10" s="9"/>
      <c r="K10" s="18"/>
      <c r="L10" s="18"/>
      <c r="M10" s="18"/>
      <c r="N10" s="18"/>
      <c r="O10" s="11"/>
      <c r="P10" s="26"/>
      <c r="Q10" s="12"/>
      <c r="R10" s="92"/>
    </row>
    <row r="11" spans="1:18" ht="36" customHeight="1" thickBot="1" x14ac:dyDescent="0.25">
      <c r="A11" s="106" t="s">
        <v>172</v>
      </c>
      <c r="B11" s="107">
        <v>3</v>
      </c>
      <c r="C11" s="13" t="s">
        <v>89</v>
      </c>
      <c r="D11" s="14" t="s">
        <v>0</v>
      </c>
      <c r="E11" s="14">
        <v>60</v>
      </c>
      <c r="F11" s="14">
        <v>800</v>
      </c>
      <c r="G11" s="15">
        <f>E11*F11</f>
        <v>48000</v>
      </c>
      <c r="H11" s="37" t="s">
        <v>120</v>
      </c>
      <c r="I11" s="16" t="s">
        <v>177</v>
      </c>
      <c r="J11" s="52" t="s">
        <v>90</v>
      </c>
      <c r="K11" s="28" t="s">
        <v>140</v>
      </c>
      <c r="L11" s="24" t="s">
        <v>5</v>
      </c>
      <c r="M11" s="55" t="s">
        <v>82</v>
      </c>
      <c r="N11" s="17">
        <v>44470</v>
      </c>
      <c r="O11" s="103" t="s">
        <v>27</v>
      </c>
      <c r="P11" s="67" t="s">
        <v>22</v>
      </c>
      <c r="Q11" s="38"/>
      <c r="R11" s="94"/>
    </row>
    <row r="12" spans="1:18" ht="6" customHeight="1" thickBot="1" x14ac:dyDescent="0.25">
      <c r="A12" s="43"/>
      <c r="B12" s="6"/>
      <c r="C12" s="7"/>
      <c r="D12" s="6"/>
      <c r="E12" s="6"/>
      <c r="F12" s="6"/>
      <c r="G12" s="8"/>
      <c r="H12" s="9"/>
      <c r="I12" s="10"/>
      <c r="J12" s="9"/>
      <c r="K12" s="18"/>
      <c r="L12" s="18"/>
      <c r="M12" s="18"/>
      <c r="N12" s="18"/>
      <c r="O12" s="11"/>
      <c r="P12" s="26"/>
      <c r="Q12" s="12"/>
      <c r="R12" s="92"/>
    </row>
    <row r="13" spans="1:18" ht="36" customHeight="1" thickBot="1" x14ac:dyDescent="0.25">
      <c r="A13" s="106" t="s">
        <v>41</v>
      </c>
      <c r="B13" s="32">
        <v>4</v>
      </c>
      <c r="C13" s="5" t="s">
        <v>16</v>
      </c>
      <c r="D13" s="32" t="s">
        <v>0</v>
      </c>
      <c r="E13" s="32">
        <v>63</v>
      </c>
      <c r="F13" s="32">
        <v>775</v>
      </c>
      <c r="G13" s="4">
        <f>E13*F13</f>
        <v>48825</v>
      </c>
      <c r="H13" s="21" t="s">
        <v>108</v>
      </c>
      <c r="I13" s="33" t="s">
        <v>111</v>
      </c>
      <c r="J13" s="68" t="s">
        <v>6</v>
      </c>
      <c r="K13" s="28" t="s">
        <v>112</v>
      </c>
      <c r="L13" s="31" t="s">
        <v>5</v>
      </c>
      <c r="M13" s="55" t="s">
        <v>82</v>
      </c>
      <c r="N13" s="102">
        <v>44503</v>
      </c>
      <c r="O13" s="22" t="s">
        <v>27</v>
      </c>
      <c r="P13" s="67" t="s">
        <v>22</v>
      </c>
      <c r="Q13" s="38"/>
      <c r="R13" s="94"/>
    </row>
    <row r="14" spans="1:18" ht="6" customHeight="1" thickBot="1" x14ac:dyDescent="0.25">
      <c r="A14" s="43"/>
      <c r="B14" s="6"/>
      <c r="C14" s="7"/>
      <c r="D14" s="6"/>
      <c r="E14" s="6"/>
      <c r="F14" s="6"/>
      <c r="G14" s="8"/>
      <c r="H14" s="9"/>
      <c r="I14" s="10"/>
      <c r="J14" s="9"/>
      <c r="K14" s="18"/>
      <c r="L14" s="18"/>
      <c r="M14" s="18"/>
      <c r="N14" s="18"/>
      <c r="O14" s="11"/>
      <c r="P14" s="26"/>
      <c r="Q14" s="12"/>
      <c r="R14" s="92"/>
    </row>
    <row r="15" spans="1:18" ht="36" customHeight="1" thickBot="1" x14ac:dyDescent="0.25">
      <c r="A15" s="57" t="s">
        <v>174</v>
      </c>
      <c r="B15" s="107">
        <v>5</v>
      </c>
      <c r="C15" s="56" t="s">
        <v>35</v>
      </c>
      <c r="D15" s="14" t="s">
        <v>0</v>
      </c>
      <c r="E15" s="14">
        <v>62</v>
      </c>
      <c r="F15" s="14">
        <v>775</v>
      </c>
      <c r="G15" s="15">
        <f>E15*F15</f>
        <v>48050</v>
      </c>
      <c r="H15" s="108" t="s">
        <v>113</v>
      </c>
      <c r="I15" s="16" t="s">
        <v>114</v>
      </c>
      <c r="J15" s="68" t="s">
        <v>73</v>
      </c>
      <c r="K15" s="28" t="s">
        <v>115</v>
      </c>
      <c r="L15" s="24" t="s">
        <v>5</v>
      </c>
      <c r="M15" s="55" t="s">
        <v>51</v>
      </c>
      <c r="N15" s="17">
        <v>44501</v>
      </c>
      <c r="O15" s="103" t="s">
        <v>27</v>
      </c>
      <c r="P15" s="105" t="s">
        <v>22</v>
      </c>
      <c r="Q15" s="38"/>
      <c r="R15" s="94"/>
    </row>
    <row r="16" spans="1:18" ht="6" customHeight="1" thickBot="1" x14ac:dyDescent="0.25">
      <c r="A16" s="43"/>
      <c r="B16" s="6"/>
      <c r="C16" s="7"/>
      <c r="D16" s="6"/>
      <c r="E16" s="6"/>
      <c r="F16" s="6"/>
      <c r="G16" s="8"/>
      <c r="H16" s="9"/>
      <c r="I16" s="10"/>
      <c r="J16" s="9"/>
      <c r="K16" s="18"/>
      <c r="L16" s="18"/>
      <c r="M16" s="18"/>
      <c r="N16" s="18"/>
      <c r="O16" s="11"/>
      <c r="P16" s="26"/>
      <c r="Q16" s="12"/>
      <c r="R16" s="92"/>
    </row>
    <row r="17" spans="1:18" ht="36" customHeight="1" thickBot="1" x14ac:dyDescent="0.25">
      <c r="A17" s="46" t="s">
        <v>36</v>
      </c>
      <c r="B17" s="19">
        <v>6</v>
      </c>
      <c r="C17" s="72" t="s">
        <v>15</v>
      </c>
      <c r="D17" s="63" t="s">
        <v>0</v>
      </c>
      <c r="E17" s="63">
        <v>130</v>
      </c>
      <c r="F17" s="63">
        <v>765</v>
      </c>
      <c r="G17" s="64">
        <f>E17*F17</f>
        <v>99450</v>
      </c>
      <c r="H17" s="21" t="s">
        <v>108</v>
      </c>
      <c r="I17" s="65" t="s">
        <v>116</v>
      </c>
      <c r="J17" s="68" t="s">
        <v>72</v>
      </c>
      <c r="K17" s="30" t="s">
        <v>117</v>
      </c>
      <c r="L17" s="104" t="s">
        <v>5</v>
      </c>
      <c r="M17" s="55" t="s">
        <v>7</v>
      </c>
      <c r="N17" s="102">
        <v>44454</v>
      </c>
      <c r="O17" s="66" t="s">
        <v>27</v>
      </c>
      <c r="P17" s="105" t="s">
        <v>22</v>
      </c>
      <c r="Q17" s="38"/>
      <c r="R17" s="94"/>
    </row>
    <row r="18" spans="1:18" ht="6" customHeight="1" thickBot="1" x14ac:dyDescent="0.25">
      <c r="A18" s="43"/>
      <c r="B18" s="6"/>
      <c r="C18" s="7"/>
      <c r="D18" s="6"/>
      <c r="E18" s="6"/>
      <c r="F18" s="6"/>
      <c r="G18" s="8"/>
      <c r="H18" s="9"/>
      <c r="I18" s="10"/>
      <c r="J18" s="9"/>
      <c r="K18" s="18"/>
      <c r="L18" s="18"/>
      <c r="M18" s="18"/>
      <c r="N18" s="18"/>
      <c r="O18" s="11"/>
      <c r="P18" s="26"/>
      <c r="Q18" s="12"/>
      <c r="R18" s="92"/>
    </row>
    <row r="19" spans="1:18" ht="36" customHeight="1" thickBot="1" x14ac:dyDescent="0.25">
      <c r="A19" s="45" t="s">
        <v>62</v>
      </c>
      <c r="B19" s="107">
        <v>7</v>
      </c>
      <c r="C19" s="56" t="s">
        <v>43</v>
      </c>
      <c r="D19" s="14" t="s">
        <v>0</v>
      </c>
      <c r="E19" s="14">
        <v>66</v>
      </c>
      <c r="F19" s="14">
        <v>750</v>
      </c>
      <c r="G19" s="15">
        <f>E19*F19</f>
        <v>49500</v>
      </c>
      <c r="H19" s="21" t="s">
        <v>120</v>
      </c>
      <c r="I19" s="16" t="s">
        <v>123</v>
      </c>
      <c r="J19" s="61" t="s">
        <v>72</v>
      </c>
      <c r="K19" s="28" t="s">
        <v>124</v>
      </c>
      <c r="L19" s="22" t="s">
        <v>5</v>
      </c>
      <c r="M19" s="59" t="s">
        <v>51</v>
      </c>
      <c r="N19" s="17">
        <v>44484</v>
      </c>
      <c r="O19" s="103" t="s">
        <v>27</v>
      </c>
      <c r="P19" s="67" t="s">
        <v>22</v>
      </c>
      <c r="Q19" s="38"/>
      <c r="R19" s="94"/>
    </row>
    <row r="20" spans="1:18" ht="6" customHeight="1" thickBot="1" x14ac:dyDescent="0.25">
      <c r="A20" s="43"/>
      <c r="B20" s="6"/>
      <c r="C20" s="7"/>
      <c r="D20" s="6"/>
      <c r="E20" s="6"/>
      <c r="F20" s="6"/>
      <c r="G20" s="8"/>
      <c r="H20" s="9"/>
      <c r="I20" s="10"/>
      <c r="J20" s="9"/>
      <c r="K20" s="18"/>
      <c r="L20" s="18"/>
      <c r="M20" s="18"/>
      <c r="N20" s="18"/>
      <c r="O20" s="11"/>
      <c r="P20" s="26"/>
      <c r="Q20" s="12"/>
      <c r="R20" s="92"/>
    </row>
    <row r="21" spans="1:18" ht="36" customHeight="1" thickBot="1" x14ac:dyDescent="0.25">
      <c r="A21" s="54" t="s">
        <v>173</v>
      </c>
      <c r="B21" s="19">
        <v>8</v>
      </c>
      <c r="C21" s="58" t="s">
        <v>76</v>
      </c>
      <c r="D21" s="126" t="s">
        <v>0</v>
      </c>
      <c r="E21" s="126">
        <v>67</v>
      </c>
      <c r="F21" s="126">
        <v>740</v>
      </c>
      <c r="G21" s="127">
        <f>E21*F21</f>
        <v>49580</v>
      </c>
      <c r="H21" s="21" t="s">
        <v>108</v>
      </c>
      <c r="I21" s="131" t="s">
        <v>175</v>
      </c>
      <c r="J21" s="68" t="s">
        <v>77</v>
      </c>
      <c r="K21" s="30" t="s">
        <v>109</v>
      </c>
      <c r="L21" s="89" t="s">
        <v>110</v>
      </c>
      <c r="M21" s="129" t="s">
        <v>7</v>
      </c>
      <c r="N21" s="102">
        <v>44411</v>
      </c>
      <c r="O21" s="128" t="s">
        <v>27</v>
      </c>
      <c r="P21" s="130" t="s">
        <v>46</v>
      </c>
      <c r="Q21" s="38"/>
      <c r="R21" s="94"/>
    </row>
    <row r="22" spans="1:18" ht="6" customHeight="1" thickBot="1" x14ac:dyDescent="0.25">
      <c r="A22" s="43"/>
      <c r="B22" s="6"/>
      <c r="C22" s="7"/>
      <c r="D22" s="6"/>
      <c r="E22" s="6"/>
      <c r="F22" s="6"/>
      <c r="G22" s="8"/>
      <c r="H22" s="9"/>
      <c r="I22" s="10"/>
      <c r="J22" s="9"/>
      <c r="K22" s="18"/>
      <c r="L22" s="18"/>
      <c r="M22" s="18"/>
      <c r="N22" s="18"/>
      <c r="O22" s="11"/>
      <c r="P22" s="26"/>
      <c r="Q22" s="12"/>
      <c r="R22" s="92"/>
    </row>
    <row r="23" spans="1:18" ht="36" customHeight="1" thickBot="1" x14ac:dyDescent="0.25">
      <c r="A23" s="62" t="s">
        <v>75</v>
      </c>
      <c r="B23" s="19">
        <v>9</v>
      </c>
      <c r="C23" s="23" t="s">
        <v>17</v>
      </c>
      <c r="D23" s="63" t="s">
        <v>0</v>
      </c>
      <c r="E23" s="32">
        <v>204</v>
      </c>
      <c r="F23" s="32">
        <v>735</v>
      </c>
      <c r="G23" s="64">
        <f>E23*F23</f>
        <v>149940</v>
      </c>
      <c r="H23" s="33" t="s">
        <v>106</v>
      </c>
      <c r="I23" s="65" t="s">
        <v>133</v>
      </c>
      <c r="J23" s="68" t="s">
        <v>63</v>
      </c>
      <c r="K23" s="30" t="s">
        <v>129</v>
      </c>
      <c r="L23" s="104" t="s">
        <v>5</v>
      </c>
      <c r="M23" s="55" t="s">
        <v>7</v>
      </c>
      <c r="N23" s="102">
        <v>44484</v>
      </c>
      <c r="O23" s="66" t="s">
        <v>27</v>
      </c>
      <c r="P23" s="25" t="s">
        <v>22</v>
      </c>
      <c r="Q23" s="38"/>
      <c r="R23" s="94"/>
    </row>
    <row r="24" spans="1:18" ht="6" customHeight="1" thickBot="1" x14ac:dyDescent="0.25">
      <c r="A24" s="43"/>
      <c r="B24" s="6"/>
      <c r="C24" s="7"/>
      <c r="D24" s="6"/>
      <c r="E24" s="6"/>
      <c r="F24" s="6"/>
      <c r="G24" s="8"/>
      <c r="H24" s="9"/>
      <c r="I24" s="10"/>
      <c r="J24" s="9"/>
      <c r="K24" s="18"/>
      <c r="L24" s="18"/>
      <c r="M24" s="18"/>
      <c r="N24" s="18"/>
      <c r="O24" s="11"/>
      <c r="P24" s="26"/>
      <c r="Q24" s="12"/>
      <c r="R24" s="92"/>
    </row>
    <row r="25" spans="1:18" ht="36" customHeight="1" thickBot="1" x14ac:dyDescent="0.25">
      <c r="A25" s="45" t="s">
        <v>85</v>
      </c>
      <c r="B25" s="32">
        <v>10</v>
      </c>
      <c r="C25" s="60" t="s">
        <v>74</v>
      </c>
      <c r="D25" s="32" t="s">
        <v>0</v>
      </c>
      <c r="E25" s="32">
        <v>68</v>
      </c>
      <c r="F25" s="32">
        <v>725</v>
      </c>
      <c r="G25" s="4">
        <f>E25*F25</f>
        <v>49300</v>
      </c>
      <c r="H25" s="33" t="s">
        <v>147</v>
      </c>
      <c r="I25" s="33" t="s">
        <v>125</v>
      </c>
      <c r="J25" s="109" t="s">
        <v>72</v>
      </c>
      <c r="K25" s="110" t="s">
        <v>126</v>
      </c>
      <c r="L25" s="31" t="s">
        <v>5</v>
      </c>
      <c r="M25" s="103" t="s">
        <v>7</v>
      </c>
      <c r="N25" s="101">
        <v>44470</v>
      </c>
      <c r="O25" s="103" t="s">
        <v>27</v>
      </c>
      <c r="P25" s="25" t="s">
        <v>22</v>
      </c>
      <c r="Q25" s="38"/>
      <c r="R25" s="94"/>
    </row>
    <row r="26" spans="1:18" ht="6" customHeight="1" thickBot="1" x14ac:dyDescent="0.25">
      <c r="A26" s="43"/>
      <c r="B26" s="6"/>
      <c r="C26" s="7"/>
      <c r="D26" s="6"/>
      <c r="E26" s="6"/>
      <c r="F26" s="6"/>
      <c r="G26" s="8"/>
      <c r="H26" s="9"/>
      <c r="I26" s="10"/>
      <c r="J26" s="9"/>
      <c r="K26" s="18"/>
      <c r="L26" s="18"/>
      <c r="M26" s="18"/>
      <c r="N26" s="18"/>
      <c r="O26" s="11"/>
      <c r="P26" s="26"/>
      <c r="Q26" s="12"/>
      <c r="R26" s="92"/>
    </row>
    <row r="27" spans="1:18" ht="36" customHeight="1" thickBot="1" x14ac:dyDescent="0.25">
      <c r="A27" s="46" t="s">
        <v>83</v>
      </c>
      <c r="B27" s="19">
        <v>11</v>
      </c>
      <c r="C27" s="23" t="s">
        <v>84</v>
      </c>
      <c r="D27" s="63" t="s">
        <v>0</v>
      </c>
      <c r="E27" s="32">
        <v>68</v>
      </c>
      <c r="F27" s="32">
        <v>725</v>
      </c>
      <c r="G27" s="64">
        <f>E27*F27</f>
        <v>49300</v>
      </c>
      <c r="H27" s="21" t="s">
        <v>108</v>
      </c>
      <c r="I27" s="65" t="s">
        <v>127</v>
      </c>
      <c r="J27" s="68" t="s">
        <v>128</v>
      </c>
      <c r="K27" s="30" t="s">
        <v>117</v>
      </c>
      <c r="L27" s="104" t="s">
        <v>141</v>
      </c>
      <c r="M27" s="55" t="s">
        <v>7</v>
      </c>
      <c r="N27" s="102">
        <v>44501</v>
      </c>
      <c r="O27" s="66" t="s">
        <v>27</v>
      </c>
      <c r="P27" s="67" t="s">
        <v>22</v>
      </c>
      <c r="Q27" s="38"/>
      <c r="R27" s="94"/>
    </row>
    <row r="28" spans="1:18" ht="6" customHeight="1" thickBot="1" x14ac:dyDescent="0.25">
      <c r="A28" s="43"/>
      <c r="B28" s="6"/>
      <c r="C28" s="7"/>
      <c r="D28" s="6"/>
      <c r="E28" s="6"/>
      <c r="F28" s="6"/>
      <c r="G28" s="8"/>
      <c r="H28" s="9"/>
      <c r="I28" s="10"/>
      <c r="J28" s="9"/>
      <c r="K28" s="18"/>
      <c r="L28" s="18"/>
      <c r="M28" s="18"/>
      <c r="N28" s="18"/>
      <c r="O28" s="11"/>
      <c r="P28" s="26"/>
      <c r="Q28" s="12"/>
      <c r="R28" s="44"/>
    </row>
    <row r="29" spans="1:18" ht="22.5" customHeight="1" x14ac:dyDescent="0.2">
      <c r="A29" s="135" t="s">
        <v>12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6" t="s">
        <v>130</v>
      </c>
      <c r="R29" s="137"/>
    </row>
    <row r="30" spans="1:18" ht="22.5" customHeight="1" x14ac:dyDescent="0.2">
      <c r="A30" s="138" t="s">
        <v>101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9" t="s">
        <v>13</v>
      </c>
      <c r="R30" s="140"/>
    </row>
    <row r="31" spans="1:18" ht="22.5" customHeight="1" x14ac:dyDescent="0.2">
      <c r="A31" s="141" t="s">
        <v>98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42" t="s">
        <v>183</v>
      </c>
      <c r="R31" s="142"/>
    </row>
    <row r="32" spans="1:18" ht="15" customHeight="1" thickBot="1" x14ac:dyDescent="0.25">
      <c r="A32" s="187" t="s">
        <v>180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</row>
    <row r="33" spans="1:18" ht="35.1" customHeight="1" thickBot="1" x14ac:dyDescent="0.25">
      <c r="A33" s="39" t="s">
        <v>34</v>
      </c>
      <c r="B33" s="40" t="s">
        <v>33</v>
      </c>
      <c r="C33" s="40" t="s">
        <v>9</v>
      </c>
      <c r="D33" s="41" t="s">
        <v>1</v>
      </c>
      <c r="E33" s="40" t="s">
        <v>32</v>
      </c>
      <c r="F33" s="40" t="s">
        <v>31</v>
      </c>
      <c r="G33" s="40" t="s">
        <v>30</v>
      </c>
      <c r="H33" s="40" t="s">
        <v>29</v>
      </c>
      <c r="I33" s="40" t="s">
        <v>8</v>
      </c>
      <c r="J33" s="41" t="s">
        <v>4</v>
      </c>
      <c r="K33" s="40" t="s">
        <v>25</v>
      </c>
      <c r="L33" s="40" t="s">
        <v>11</v>
      </c>
      <c r="M33" s="40" t="s">
        <v>10</v>
      </c>
      <c r="N33" s="40" t="s">
        <v>26</v>
      </c>
      <c r="O33" s="40" t="s">
        <v>69</v>
      </c>
      <c r="P33" s="40" t="s">
        <v>39</v>
      </c>
      <c r="Q33" s="40" t="s">
        <v>40</v>
      </c>
      <c r="R33" s="42" t="s">
        <v>3</v>
      </c>
    </row>
    <row r="34" spans="1:18" ht="6" customHeight="1" thickBot="1" x14ac:dyDescent="0.25">
      <c r="A34" s="43"/>
      <c r="B34" s="6"/>
      <c r="C34" s="7"/>
      <c r="D34" s="6"/>
      <c r="E34" s="6"/>
      <c r="F34" s="6"/>
      <c r="G34" s="8"/>
      <c r="H34" s="9"/>
      <c r="I34" s="10"/>
      <c r="J34" s="9"/>
      <c r="K34" s="18"/>
      <c r="L34" s="18"/>
      <c r="M34" s="18"/>
      <c r="N34" s="18"/>
      <c r="O34" s="11"/>
      <c r="P34" s="26"/>
      <c r="Q34" s="12"/>
      <c r="R34" s="44"/>
    </row>
    <row r="35" spans="1:18" ht="36" customHeight="1" thickBot="1" x14ac:dyDescent="0.25">
      <c r="A35" s="54" t="s">
        <v>118</v>
      </c>
      <c r="B35" s="19">
        <v>12</v>
      </c>
      <c r="C35" s="23" t="s">
        <v>119</v>
      </c>
      <c r="D35" s="63" t="s">
        <v>0</v>
      </c>
      <c r="E35" s="63">
        <v>140</v>
      </c>
      <c r="F35" s="63">
        <v>715</v>
      </c>
      <c r="G35" s="64">
        <f>E35*F35</f>
        <v>100100</v>
      </c>
      <c r="H35" s="21" t="s">
        <v>120</v>
      </c>
      <c r="I35" s="134" t="s">
        <v>181</v>
      </c>
      <c r="J35" s="99" t="s">
        <v>72</v>
      </c>
      <c r="K35" s="30" t="s">
        <v>121</v>
      </c>
      <c r="L35" s="104" t="s">
        <v>5</v>
      </c>
      <c r="M35" s="55" t="s">
        <v>122</v>
      </c>
      <c r="N35" s="102">
        <v>44515</v>
      </c>
      <c r="O35" s="66" t="s">
        <v>27</v>
      </c>
      <c r="P35" s="105" t="s">
        <v>22</v>
      </c>
      <c r="Q35" s="38"/>
      <c r="R35" s="94"/>
    </row>
    <row r="36" spans="1:18" ht="6" customHeight="1" thickBot="1" x14ac:dyDescent="0.25">
      <c r="A36" s="43"/>
      <c r="B36" s="6"/>
      <c r="C36" s="7"/>
      <c r="D36" s="6"/>
      <c r="E36" s="6"/>
      <c r="F36" s="6"/>
      <c r="G36" s="8"/>
      <c r="H36" s="9"/>
      <c r="I36" s="10"/>
      <c r="J36" s="9"/>
      <c r="K36" s="18"/>
      <c r="L36" s="18"/>
      <c r="M36" s="18"/>
      <c r="N36" s="18"/>
      <c r="O36" s="11"/>
      <c r="P36" s="26"/>
      <c r="Q36" s="12"/>
      <c r="R36" s="44"/>
    </row>
    <row r="37" spans="1:18" ht="36" customHeight="1" thickBot="1" x14ac:dyDescent="0.25">
      <c r="A37" s="54" t="s">
        <v>52</v>
      </c>
      <c r="B37" s="19">
        <v>13</v>
      </c>
      <c r="C37" s="23" t="s">
        <v>18</v>
      </c>
      <c r="D37" s="63" t="s">
        <v>0</v>
      </c>
      <c r="E37" s="63">
        <v>71</v>
      </c>
      <c r="F37" s="63">
        <v>710</v>
      </c>
      <c r="G37" s="64">
        <f>E37*F37</f>
        <v>50410</v>
      </c>
      <c r="H37" s="21" t="s">
        <v>134</v>
      </c>
      <c r="I37" s="134" t="s">
        <v>182</v>
      </c>
      <c r="J37" s="99" t="s">
        <v>72</v>
      </c>
      <c r="K37" s="30" t="s">
        <v>135</v>
      </c>
      <c r="L37" s="104" t="s">
        <v>5</v>
      </c>
      <c r="M37" s="55" t="s">
        <v>7</v>
      </c>
      <c r="N37" s="102">
        <v>44454</v>
      </c>
      <c r="O37" s="66" t="s">
        <v>27</v>
      </c>
      <c r="P37" s="105" t="s">
        <v>22</v>
      </c>
      <c r="Q37" s="38"/>
      <c r="R37" s="94"/>
    </row>
    <row r="38" spans="1:18" ht="6" customHeight="1" thickBot="1" x14ac:dyDescent="0.25">
      <c r="A38" s="43"/>
      <c r="B38" s="6"/>
      <c r="C38" s="7"/>
      <c r="D38" s="6"/>
      <c r="E38" s="6"/>
      <c r="F38" s="6"/>
      <c r="G38" s="8"/>
      <c r="H38" s="9"/>
      <c r="I38" s="10"/>
      <c r="J38" s="9"/>
      <c r="K38" s="18"/>
      <c r="L38" s="18"/>
      <c r="M38" s="18"/>
      <c r="N38" s="18"/>
      <c r="O38" s="11"/>
      <c r="P38" s="26"/>
      <c r="Q38" s="12"/>
      <c r="R38" s="44"/>
    </row>
    <row r="39" spans="1:18" ht="36" customHeight="1" thickBot="1" x14ac:dyDescent="0.25">
      <c r="A39" s="57" t="s">
        <v>86</v>
      </c>
      <c r="B39" s="107">
        <v>14</v>
      </c>
      <c r="C39" s="56" t="s">
        <v>88</v>
      </c>
      <c r="D39" s="14" t="s">
        <v>0</v>
      </c>
      <c r="E39" s="14">
        <v>75</v>
      </c>
      <c r="F39" s="14">
        <v>660</v>
      </c>
      <c r="G39" s="15">
        <f>E39*F39</f>
        <v>49500</v>
      </c>
      <c r="H39" s="21" t="s">
        <v>108</v>
      </c>
      <c r="I39" s="16" t="s">
        <v>136</v>
      </c>
      <c r="J39" s="68" t="s">
        <v>87</v>
      </c>
      <c r="K39" s="28" t="s">
        <v>137</v>
      </c>
      <c r="L39" s="24" t="s">
        <v>5</v>
      </c>
      <c r="M39" s="55" t="s">
        <v>51</v>
      </c>
      <c r="N39" s="17">
        <v>44409</v>
      </c>
      <c r="O39" s="103" t="s">
        <v>27</v>
      </c>
      <c r="P39" s="105" t="s">
        <v>22</v>
      </c>
      <c r="Q39" s="38"/>
      <c r="R39" s="94"/>
    </row>
    <row r="40" spans="1:18" ht="6" customHeight="1" thickBot="1" x14ac:dyDescent="0.25">
      <c r="A40" s="43"/>
      <c r="B40" s="6"/>
      <c r="C40" s="7"/>
      <c r="D40" s="6"/>
      <c r="E40" s="6"/>
      <c r="F40" s="6"/>
      <c r="G40" s="8"/>
      <c r="H40" s="9"/>
      <c r="I40" s="10"/>
      <c r="J40" s="9"/>
      <c r="K40" s="18"/>
      <c r="L40" s="18"/>
      <c r="M40" s="18"/>
      <c r="N40" s="18"/>
      <c r="O40" s="11"/>
      <c r="P40" s="26"/>
      <c r="Q40" s="12"/>
      <c r="R40" s="44"/>
    </row>
    <row r="41" spans="1:18" ht="36" customHeight="1" thickBot="1" x14ac:dyDescent="0.25">
      <c r="A41" s="46" t="s">
        <v>36</v>
      </c>
      <c r="B41" s="32">
        <v>15</v>
      </c>
      <c r="C41" s="5" t="s">
        <v>20</v>
      </c>
      <c r="D41" s="32" t="s">
        <v>0</v>
      </c>
      <c r="E41" s="32">
        <v>154</v>
      </c>
      <c r="F41" s="32">
        <v>640</v>
      </c>
      <c r="G41" s="4">
        <f>E41*F41</f>
        <v>98560</v>
      </c>
      <c r="H41" s="21" t="s">
        <v>108</v>
      </c>
      <c r="I41" s="33" t="s">
        <v>138</v>
      </c>
      <c r="J41" s="68" t="s">
        <v>72</v>
      </c>
      <c r="K41" s="110" t="s">
        <v>117</v>
      </c>
      <c r="L41" s="31" t="s">
        <v>5</v>
      </c>
      <c r="M41" s="55" t="s">
        <v>7</v>
      </c>
      <c r="N41" s="101">
        <v>44454</v>
      </c>
      <c r="O41" s="66" t="s">
        <v>27</v>
      </c>
      <c r="P41" s="25" t="s">
        <v>22</v>
      </c>
      <c r="Q41" s="38"/>
      <c r="R41" s="94"/>
    </row>
    <row r="42" spans="1:18" ht="6" customHeight="1" thickBot="1" x14ac:dyDescent="0.25">
      <c r="A42" s="43"/>
      <c r="B42" s="6"/>
      <c r="C42" s="7"/>
      <c r="D42" s="6"/>
      <c r="E42" s="6"/>
      <c r="F42" s="6"/>
      <c r="G42" s="8"/>
      <c r="H42" s="9"/>
      <c r="I42" s="10"/>
      <c r="J42" s="9"/>
      <c r="K42" s="18"/>
      <c r="L42" s="18"/>
      <c r="M42" s="18"/>
      <c r="N42" s="18"/>
      <c r="O42" s="11"/>
      <c r="P42" s="26"/>
      <c r="Q42" s="12"/>
      <c r="R42" s="44"/>
    </row>
    <row r="43" spans="1:18" ht="36" customHeight="1" thickBot="1" x14ac:dyDescent="0.25">
      <c r="A43" s="47" t="s">
        <v>173</v>
      </c>
      <c r="B43" s="107">
        <v>16</v>
      </c>
      <c r="C43" s="53" t="s">
        <v>78</v>
      </c>
      <c r="D43" s="14" t="s">
        <v>0</v>
      </c>
      <c r="E43" s="14">
        <v>81</v>
      </c>
      <c r="F43" s="14">
        <v>615</v>
      </c>
      <c r="G43" s="15">
        <f>E43*F43</f>
        <v>49815</v>
      </c>
      <c r="H43" s="37" t="s">
        <v>120</v>
      </c>
      <c r="I43" s="16" t="s">
        <v>139</v>
      </c>
      <c r="J43" s="68" t="s">
        <v>77</v>
      </c>
      <c r="K43" s="28" t="s">
        <v>140</v>
      </c>
      <c r="L43" s="89" t="s">
        <v>110</v>
      </c>
      <c r="M43" s="55" t="s">
        <v>7</v>
      </c>
      <c r="N43" s="17">
        <v>44411</v>
      </c>
      <c r="O43" s="103" t="s">
        <v>27</v>
      </c>
      <c r="P43" s="105" t="s">
        <v>46</v>
      </c>
      <c r="Q43" s="38"/>
      <c r="R43" s="95"/>
    </row>
    <row r="44" spans="1:18" ht="6" customHeight="1" thickBot="1" x14ac:dyDescent="0.25">
      <c r="A44" s="43"/>
      <c r="B44" s="6"/>
      <c r="C44" s="7"/>
      <c r="D44" s="6"/>
      <c r="E44" s="6"/>
      <c r="F44" s="6"/>
      <c r="G44" s="8"/>
      <c r="H44" s="9"/>
      <c r="I44" s="10"/>
      <c r="J44" s="9"/>
      <c r="K44" s="18"/>
      <c r="L44" s="18"/>
      <c r="M44" s="18"/>
      <c r="N44" s="18"/>
      <c r="O44" s="43"/>
      <c r="P44" s="6"/>
      <c r="Q44" s="12"/>
      <c r="R44" s="44"/>
    </row>
    <row r="45" spans="1:18" ht="36" customHeight="1" thickBot="1" x14ac:dyDescent="0.25">
      <c r="A45" s="54" t="s">
        <v>145</v>
      </c>
      <c r="B45" s="32">
        <v>17</v>
      </c>
      <c r="C45" s="5" t="s">
        <v>146</v>
      </c>
      <c r="D45" s="32" t="s">
        <v>0</v>
      </c>
      <c r="E45" s="32">
        <v>47</v>
      </c>
      <c r="F45" s="32">
        <v>785</v>
      </c>
      <c r="G45" s="15">
        <f>E45*F45</f>
        <v>36895</v>
      </c>
      <c r="H45" s="108" t="s">
        <v>147</v>
      </c>
      <c r="I45" s="33" t="s">
        <v>148</v>
      </c>
      <c r="J45" s="68" t="s">
        <v>6</v>
      </c>
      <c r="K45" s="30" t="s">
        <v>149</v>
      </c>
      <c r="L45" s="31" t="s">
        <v>5</v>
      </c>
      <c r="M45" s="55" t="s">
        <v>7</v>
      </c>
      <c r="N45" s="102">
        <v>44439</v>
      </c>
      <c r="O45" s="66" t="s">
        <v>27</v>
      </c>
      <c r="P45" s="67" t="s">
        <v>46</v>
      </c>
      <c r="Q45" s="38"/>
      <c r="R45" s="94"/>
    </row>
    <row r="46" spans="1:18" ht="6" customHeight="1" thickBot="1" x14ac:dyDescent="0.25">
      <c r="A46" s="43"/>
      <c r="B46" s="6"/>
      <c r="C46" s="7"/>
      <c r="D46" s="6"/>
      <c r="E46" s="6"/>
      <c r="F46" s="6"/>
      <c r="G46" s="8"/>
      <c r="H46" s="9"/>
      <c r="I46" s="10"/>
      <c r="J46" s="9"/>
      <c r="K46" s="18"/>
      <c r="L46" s="18"/>
      <c r="M46" s="18"/>
      <c r="N46" s="18"/>
      <c r="O46" s="11"/>
      <c r="P46" s="26"/>
      <c r="Q46" s="12"/>
      <c r="R46" s="44"/>
    </row>
    <row r="47" spans="1:18" ht="36" customHeight="1" thickBot="1" x14ac:dyDescent="0.25">
      <c r="A47" s="106" t="s">
        <v>150</v>
      </c>
      <c r="B47" s="107">
        <v>18</v>
      </c>
      <c r="C47" s="13" t="s">
        <v>64</v>
      </c>
      <c r="D47" s="14" t="s">
        <v>0</v>
      </c>
      <c r="E47" s="14">
        <v>33</v>
      </c>
      <c r="F47" s="14">
        <v>725</v>
      </c>
      <c r="G47" s="15">
        <f>E47*F47</f>
        <v>23925</v>
      </c>
      <c r="H47" s="37" t="s">
        <v>120</v>
      </c>
      <c r="I47" s="16" t="s">
        <v>151</v>
      </c>
      <c r="J47" s="68" t="s">
        <v>6</v>
      </c>
      <c r="K47" s="28" t="s">
        <v>152</v>
      </c>
      <c r="L47" s="24" t="s">
        <v>5</v>
      </c>
      <c r="M47" s="55" t="s">
        <v>82</v>
      </c>
      <c r="N47" s="17">
        <v>44449</v>
      </c>
      <c r="O47" s="103" t="s">
        <v>27</v>
      </c>
      <c r="P47" s="67" t="s">
        <v>22</v>
      </c>
      <c r="Q47" s="38"/>
      <c r="R47" s="94"/>
    </row>
    <row r="48" spans="1:18" ht="6" customHeight="1" thickBot="1" x14ac:dyDescent="0.25">
      <c r="A48" s="43"/>
      <c r="B48" s="6"/>
      <c r="C48" s="7"/>
      <c r="D48" s="6"/>
      <c r="E48" s="6"/>
      <c r="F48" s="6"/>
      <c r="G48" s="8"/>
      <c r="H48" s="9"/>
      <c r="I48" s="10"/>
      <c r="J48" s="9"/>
      <c r="K48" s="18"/>
      <c r="L48" s="18"/>
      <c r="M48" s="18"/>
      <c r="N48" s="18"/>
      <c r="O48" s="11"/>
      <c r="P48" s="26"/>
      <c r="Q48" s="12"/>
      <c r="R48" s="44"/>
    </row>
    <row r="49" spans="1:18" ht="36" customHeight="1" thickBot="1" x14ac:dyDescent="0.25">
      <c r="A49" s="106" t="s">
        <v>28</v>
      </c>
      <c r="B49" s="32">
        <v>19</v>
      </c>
      <c r="C49" s="5" t="s">
        <v>153</v>
      </c>
      <c r="D49" s="32" t="s">
        <v>0</v>
      </c>
      <c r="E49" s="32">
        <v>15</v>
      </c>
      <c r="F49" s="32">
        <v>625</v>
      </c>
      <c r="G49" s="4">
        <f>E49*F49</f>
        <v>9375</v>
      </c>
      <c r="H49" s="21" t="s">
        <v>108</v>
      </c>
      <c r="I49" s="33" t="s">
        <v>91</v>
      </c>
      <c r="J49" s="68" t="s">
        <v>6</v>
      </c>
      <c r="K49" s="28" t="s">
        <v>112</v>
      </c>
      <c r="L49" s="31" t="s">
        <v>5</v>
      </c>
      <c r="M49" s="55" t="s">
        <v>82</v>
      </c>
      <c r="N49" s="102">
        <v>44503</v>
      </c>
      <c r="O49" s="22" t="s">
        <v>27</v>
      </c>
      <c r="P49" s="67" t="s">
        <v>22</v>
      </c>
      <c r="Q49" s="38"/>
      <c r="R49" s="94"/>
    </row>
    <row r="50" spans="1:18" ht="6" customHeight="1" thickBot="1" x14ac:dyDescent="0.25">
      <c r="A50" s="43"/>
      <c r="B50" s="6"/>
      <c r="C50" s="7"/>
      <c r="D50" s="6"/>
      <c r="E50" s="6"/>
      <c r="F50" s="6"/>
      <c r="G50" s="8"/>
      <c r="H50" s="9"/>
      <c r="I50" s="10"/>
      <c r="J50" s="9"/>
      <c r="K50" s="18"/>
      <c r="L50" s="18"/>
      <c r="M50" s="18"/>
      <c r="N50" s="18"/>
      <c r="O50" s="11"/>
      <c r="P50" s="26"/>
      <c r="Q50" s="12"/>
      <c r="R50" s="44"/>
    </row>
    <row r="51" spans="1:18" ht="36" customHeight="1" thickBot="1" x14ac:dyDescent="0.25">
      <c r="A51" s="47"/>
      <c r="B51" s="107"/>
      <c r="C51" s="53"/>
      <c r="D51" s="14"/>
      <c r="E51" s="14"/>
      <c r="F51" s="14"/>
      <c r="G51" s="15"/>
      <c r="H51" s="21"/>
      <c r="I51" s="16"/>
      <c r="J51" s="68"/>
      <c r="K51" s="28"/>
      <c r="L51" s="89"/>
      <c r="M51" s="55"/>
      <c r="N51" s="17"/>
      <c r="O51" s="103"/>
      <c r="P51" s="105"/>
      <c r="Q51" s="38"/>
      <c r="R51" s="94"/>
    </row>
    <row r="52" spans="1:18" ht="6" customHeight="1" thickBot="1" x14ac:dyDescent="0.25">
      <c r="A52" s="43"/>
      <c r="B52" s="6"/>
      <c r="C52" s="7"/>
      <c r="D52" s="6"/>
      <c r="E52" s="6"/>
      <c r="F52" s="6"/>
      <c r="G52" s="8"/>
      <c r="H52" s="9"/>
      <c r="I52" s="10"/>
      <c r="J52" s="9"/>
      <c r="K52" s="18"/>
      <c r="L52" s="18"/>
      <c r="M52" s="18"/>
      <c r="N52" s="18"/>
      <c r="O52" s="43"/>
      <c r="P52" s="6"/>
      <c r="Q52" s="12"/>
      <c r="R52" s="44"/>
    </row>
    <row r="53" spans="1:18" ht="18" customHeight="1" thickBot="1" x14ac:dyDescent="0.25">
      <c r="A53" s="47" t="s">
        <v>60</v>
      </c>
      <c r="B53" s="143">
        <v>20</v>
      </c>
      <c r="C53" s="53" t="s">
        <v>142</v>
      </c>
      <c r="D53" s="14" t="s">
        <v>0</v>
      </c>
      <c r="E53" s="14">
        <v>48</v>
      </c>
      <c r="F53" s="14">
        <v>720</v>
      </c>
      <c r="G53" s="15">
        <f>E53*F53</f>
        <v>34560</v>
      </c>
      <c r="H53" s="147" t="s">
        <v>113</v>
      </c>
      <c r="I53" s="16" t="s">
        <v>143</v>
      </c>
      <c r="J53" s="176" t="s">
        <v>63</v>
      </c>
      <c r="K53" s="149" t="s">
        <v>144</v>
      </c>
      <c r="L53" s="89" t="s">
        <v>141</v>
      </c>
      <c r="M53" s="55" t="s">
        <v>61</v>
      </c>
      <c r="N53" s="155">
        <v>44501</v>
      </c>
      <c r="O53" s="151" t="s">
        <v>27</v>
      </c>
      <c r="P53" s="179" t="s">
        <v>22</v>
      </c>
      <c r="Q53" s="132"/>
      <c r="R53" s="181"/>
    </row>
    <row r="54" spans="1:18" ht="18" customHeight="1" thickBot="1" x14ac:dyDescent="0.25">
      <c r="A54" s="106" t="s">
        <v>60</v>
      </c>
      <c r="B54" s="144"/>
      <c r="C54" s="111" t="s">
        <v>54</v>
      </c>
      <c r="D54" s="107" t="s">
        <v>2</v>
      </c>
      <c r="E54" s="107">
        <v>24</v>
      </c>
      <c r="F54" s="107">
        <v>600</v>
      </c>
      <c r="G54" s="112">
        <v>16200</v>
      </c>
      <c r="H54" s="175"/>
      <c r="I54" s="133" t="s">
        <v>178</v>
      </c>
      <c r="J54" s="177"/>
      <c r="K54" s="150"/>
      <c r="L54" s="55" t="s">
        <v>19</v>
      </c>
      <c r="M54" s="55" t="s">
        <v>61</v>
      </c>
      <c r="N54" s="178"/>
      <c r="O54" s="152"/>
      <c r="P54" s="180"/>
      <c r="Q54" s="132">
        <f>Q53-10</f>
        <v>-10</v>
      </c>
      <c r="R54" s="182"/>
    </row>
    <row r="55" spans="1:18" ht="6" customHeight="1" thickBot="1" x14ac:dyDescent="0.25">
      <c r="A55" s="43"/>
      <c r="B55" s="6"/>
      <c r="C55" s="7"/>
      <c r="D55" s="6"/>
      <c r="E55" s="6"/>
      <c r="F55" s="6"/>
      <c r="G55" s="8"/>
      <c r="H55" s="9"/>
      <c r="I55" s="10"/>
      <c r="J55" s="9"/>
      <c r="K55" s="18"/>
      <c r="L55" s="18"/>
      <c r="M55" s="18"/>
      <c r="N55" s="18"/>
      <c r="O55" s="11"/>
      <c r="P55" s="26"/>
      <c r="Q55" s="12"/>
      <c r="R55" s="44"/>
    </row>
    <row r="56" spans="1:18" ht="36" customHeight="1" thickBot="1" x14ac:dyDescent="0.25">
      <c r="A56" s="73"/>
      <c r="B56" s="74"/>
      <c r="C56" s="13"/>
      <c r="D56" s="14"/>
      <c r="E56" s="14"/>
      <c r="F56" s="14"/>
      <c r="G56" s="15"/>
      <c r="H56" s="80"/>
      <c r="I56" s="16"/>
      <c r="J56" s="52"/>
      <c r="K56" s="28"/>
      <c r="L56" s="24"/>
      <c r="M56" s="55"/>
      <c r="N56" s="17"/>
      <c r="O56" s="78"/>
      <c r="P56" s="67"/>
      <c r="Q56" s="38"/>
      <c r="R56" s="94"/>
    </row>
    <row r="57" spans="1:18" ht="6" customHeight="1" thickBot="1" x14ac:dyDescent="0.25">
      <c r="A57" s="43"/>
      <c r="B57" s="6"/>
      <c r="C57" s="7"/>
      <c r="D57" s="6"/>
      <c r="E57" s="6"/>
      <c r="F57" s="6"/>
      <c r="G57" s="8"/>
      <c r="H57" s="9"/>
      <c r="I57" s="10"/>
      <c r="J57" s="9"/>
      <c r="K57" s="18"/>
      <c r="L57" s="18"/>
      <c r="M57" s="18"/>
      <c r="N57" s="18"/>
      <c r="O57" s="11"/>
      <c r="P57" s="26"/>
      <c r="Q57" s="12"/>
      <c r="R57" s="44"/>
    </row>
    <row r="58" spans="1:18" ht="22.5" customHeight="1" x14ac:dyDescent="0.2">
      <c r="A58" s="135" t="s">
        <v>12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6" t="s">
        <v>131</v>
      </c>
      <c r="R58" s="137"/>
    </row>
    <row r="59" spans="1:18" ht="22.5" customHeight="1" x14ac:dyDescent="0.2">
      <c r="A59" s="138" t="s">
        <v>101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 t="s">
        <v>13</v>
      </c>
      <c r="R59" s="140"/>
    </row>
    <row r="60" spans="1:18" ht="22.5" customHeight="1" x14ac:dyDescent="0.2">
      <c r="A60" s="141" t="s">
        <v>98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42" t="s">
        <v>183</v>
      </c>
      <c r="R60" s="142"/>
    </row>
    <row r="61" spans="1:18" ht="15" customHeight="1" thickBot="1" x14ac:dyDescent="0.25">
      <c r="A61" s="187" t="s">
        <v>180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</row>
    <row r="62" spans="1:18" ht="35.1" customHeight="1" thickBot="1" x14ac:dyDescent="0.25">
      <c r="A62" s="39" t="s">
        <v>34</v>
      </c>
      <c r="B62" s="40" t="s">
        <v>33</v>
      </c>
      <c r="C62" s="40" t="s">
        <v>9</v>
      </c>
      <c r="D62" s="41" t="s">
        <v>1</v>
      </c>
      <c r="E62" s="40" t="s">
        <v>32</v>
      </c>
      <c r="F62" s="40" t="s">
        <v>31</v>
      </c>
      <c r="G62" s="40" t="s">
        <v>30</v>
      </c>
      <c r="H62" s="40" t="s">
        <v>29</v>
      </c>
      <c r="I62" s="40" t="s">
        <v>8</v>
      </c>
      <c r="J62" s="41" t="s">
        <v>4</v>
      </c>
      <c r="K62" s="40" t="s">
        <v>25</v>
      </c>
      <c r="L62" s="40" t="s">
        <v>11</v>
      </c>
      <c r="M62" s="40" t="s">
        <v>10</v>
      </c>
      <c r="N62" s="40" t="s">
        <v>26</v>
      </c>
      <c r="O62" s="40" t="s">
        <v>69</v>
      </c>
      <c r="P62" s="40" t="s">
        <v>39</v>
      </c>
      <c r="Q62" s="40" t="s">
        <v>40</v>
      </c>
      <c r="R62" s="42" t="s">
        <v>3</v>
      </c>
    </row>
    <row r="63" spans="1:18" ht="6" customHeight="1" thickBot="1" x14ac:dyDescent="0.25">
      <c r="A63" s="43"/>
      <c r="B63" s="6"/>
      <c r="C63" s="7"/>
      <c r="D63" s="6"/>
      <c r="E63" s="6"/>
      <c r="F63" s="6"/>
      <c r="G63" s="8"/>
      <c r="H63" s="9"/>
      <c r="I63" s="10"/>
      <c r="J63" s="9"/>
      <c r="K63" s="18"/>
      <c r="L63" s="18"/>
      <c r="M63" s="18"/>
      <c r="N63" s="18"/>
      <c r="O63" s="11"/>
      <c r="P63" s="26"/>
      <c r="Q63" s="12"/>
      <c r="R63" s="44"/>
    </row>
    <row r="64" spans="1:18" ht="36" customHeight="1" thickBot="1" x14ac:dyDescent="0.25">
      <c r="A64" s="57" t="s">
        <v>36</v>
      </c>
      <c r="B64" s="107">
        <v>21</v>
      </c>
      <c r="C64" s="56" t="s">
        <v>23</v>
      </c>
      <c r="D64" s="14" t="s">
        <v>2</v>
      </c>
      <c r="E64" s="14">
        <v>138</v>
      </c>
      <c r="F64" s="14">
        <v>720</v>
      </c>
      <c r="G64" s="15">
        <f>E64*F64</f>
        <v>99360</v>
      </c>
      <c r="H64" s="108" t="s">
        <v>113</v>
      </c>
      <c r="I64" s="16" t="s">
        <v>154</v>
      </c>
      <c r="J64" s="68" t="s">
        <v>72</v>
      </c>
      <c r="K64" s="28" t="s">
        <v>115</v>
      </c>
      <c r="L64" s="104" t="s">
        <v>19</v>
      </c>
      <c r="M64" s="22" t="s">
        <v>61</v>
      </c>
      <c r="N64" s="17">
        <v>44454</v>
      </c>
      <c r="O64" s="103" t="s">
        <v>27</v>
      </c>
      <c r="P64" s="105" t="s">
        <v>22</v>
      </c>
      <c r="Q64" s="38"/>
      <c r="R64" s="94"/>
    </row>
    <row r="65" spans="1:18" ht="6" customHeight="1" thickBot="1" x14ac:dyDescent="0.25">
      <c r="A65" s="43"/>
      <c r="B65" s="6"/>
      <c r="C65" s="7"/>
      <c r="D65" s="6"/>
      <c r="E65" s="6"/>
      <c r="F65" s="6"/>
      <c r="G65" s="8"/>
      <c r="H65" s="9"/>
      <c r="I65" s="10"/>
      <c r="J65" s="9"/>
      <c r="K65" s="18"/>
      <c r="L65" s="18"/>
      <c r="M65" s="18"/>
      <c r="N65" s="18"/>
      <c r="O65" s="11"/>
      <c r="P65" s="26"/>
      <c r="Q65" s="12"/>
      <c r="R65" s="44"/>
    </row>
    <row r="66" spans="1:18" ht="36" customHeight="1" thickBot="1" x14ac:dyDescent="0.25">
      <c r="A66" s="48" t="s">
        <v>53</v>
      </c>
      <c r="B66" s="32">
        <v>22</v>
      </c>
      <c r="C66" s="5" t="s">
        <v>44</v>
      </c>
      <c r="D66" s="32" t="s">
        <v>2</v>
      </c>
      <c r="E66" s="32">
        <v>71</v>
      </c>
      <c r="F66" s="32">
        <v>700</v>
      </c>
      <c r="G66" s="20">
        <f>E66*F66</f>
        <v>49700</v>
      </c>
      <c r="H66" s="21" t="s">
        <v>120</v>
      </c>
      <c r="I66" s="16" t="s">
        <v>155</v>
      </c>
      <c r="J66" s="68" t="s">
        <v>72</v>
      </c>
      <c r="K66" s="28" t="s">
        <v>156</v>
      </c>
      <c r="L66" s="24" t="s">
        <v>19</v>
      </c>
      <c r="M66" s="22" t="s">
        <v>61</v>
      </c>
      <c r="N66" s="17">
        <v>44484</v>
      </c>
      <c r="O66" s="103" t="s">
        <v>27</v>
      </c>
      <c r="P66" s="67" t="s">
        <v>22</v>
      </c>
      <c r="Q66" s="38"/>
      <c r="R66" s="94"/>
    </row>
    <row r="67" spans="1:18" ht="6" customHeight="1" thickBot="1" x14ac:dyDescent="0.25">
      <c r="A67" s="43"/>
      <c r="B67" s="6"/>
      <c r="C67" s="7"/>
      <c r="D67" s="6"/>
      <c r="E67" s="6"/>
      <c r="F67" s="6"/>
      <c r="G67" s="8"/>
      <c r="H67" s="9"/>
      <c r="I67" s="10"/>
      <c r="J67" s="9"/>
      <c r="K67" s="18"/>
      <c r="L67" s="18"/>
      <c r="M67" s="18"/>
      <c r="N67" s="18"/>
      <c r="O67" s="11"/>
      <c r="P67" s="26"/>
      <c r="Q67" s="12"/>
      <c r="R67" s="44"/>
    </row>
    <row r="68" spans="1:18" ht="36" customHeight="1" thickBot="1" x14ac:dyDescent="0.25">
      <c r="A68" s="54" t="s">
        <v>173</v>
      </c>
      <c r="B68" s="19">
        <v>23</v>
      </c>
      <c r="C68" s="58" t="s">
        <v>70</v>
      </c>
      <c r="D68" s="63" t="s">
        <v>2</v>
      </c>
      <c r="E68" s="32">
        <v>72</v>
      </c>
      <c r="F68" s="32">
        <v>685</v>
      </c>
      <c r="G68" s="64">
        <f>E68*F68</f>
        <v>49320</v>
      </c>
      <c r="H68" s="21" t="s">
        <v>108</v>
      </c>
      <c r="I68" s="65" t="s">
        <v>157</v>
      </c>
      <c r="J68" s="68" t="s">
        <v>77</v>
      </c>
      <c r="K68" s="30" t="s">
        <v>109</v>
      </c>
      <c r="L68" s="104" t="s">
        <v>19</v>
      </c>
      <c r="M68" s="22" t="s">
        <v>61</v>
      </c>
      <c r="N68" s="102">
        <v>44411</v>
      </c>
      <c r="O68" s="66" t="s">
        <v>27</v>
      </c>
      <c r="P68" s="67" t="s">
        <v>46</v>
      </c>
      <c r="Q68" s="38"/>
      <c r="R68" s="94"/>
    </row>
    <row r="69" spans="1:18" ht="6" customHeight="1" thickBot="1" x14ac:dyDescent="0.25">
      <c r="A69" s="43"/>
      <c r="B69" s="6"/>
      <c r="C69" s="7"/>
      <c r="D69" s="6"/>
      <c r="E69" s="6"/>
      <c r="F69" s="6"/>
      <c r="G69" s="8"/>
      <c r="H69" s="9"/>
      <c r="I69" s="10"/>
      <c r="J69" s="9"/>
      <c r="K69" s="18"/>
      <c r="L69" s="18"/>
      <c r="M69" s="18"/>
      <c r="N69" s="18"/>
      <c r="O69" s="11"/>
      <c r="P69" s="26"/>
      <c r="Q69" s="12"/>
      <c r="R69" s="44"/>
    </row>
    <row r="70" spans="1:18" ht="36" customHeight="1" thickBot="1" x14ac:dyDescent="0.25">
      <c r="A70" s="57" t="s">
        <v>83</v>
      </c>
      <c r="B70" s="32">
        <v>24</v>
      </c>
      <c r="C70" s="5" t="s">
        <v>93</v>
      </c>
      <c r="D70" s="32" t="s">
        <v>2</v>
      </c>
      <c r="E70" s="32">
        <v>74</v>
      </c>
      <c r="F70" s="32">
        <v>675</v>
      </c>
      <c r="G70" s="20">
        <f>E70*F70</f>
        <v>49950</v>
      </c>
      <c r="H70" s="108" t="s">
        <v>113</v>
      </c>
      <c r="I70" s="16" t="s">
        <v>158</v>
      </c>
      <c r="J70" s="68" t="s">
        <v>128</v>
      </c>
      <c r="K70" s="28" t="s">
        <v>115</v>
      </c>
      <c r="L70" s="24" t="s">
        <v>19</v>
      </c>
      <c r="M70" s="22" t="s">
        <v>61</v>
      </c>
      <c r="N70" s="17">
        <v>44501</v>
      </c>
      <c r="O70" s="103" t="s">
        <v>27</v>
      </c>
      <c r="P70" s="105" t="s">
        <v>22</v>
      </c>
      <c r="Q70" s="38"/>
      <c r="R70" s="94"/>
    </row>
    <row r="71" spans="1:18" ht="6" customHeight="1" thickBot="1" x14ac:dyDescent="0.25">
      <c r="A71" s="43"/>
      <c r="B71" s="6"/>
      <c r="C71" s="7"/>
      <c r="D71" s="6"/>
      <c r="E71" s="6"/>
      <c r="F71" s="6"/>
      <c r="G71" s="8"/>
      <c r="H71" s="9"/>
      <c r="I71" s="10"/>
      <c r="J71" s="9"/>
      <c r="K71" s="18"/>
      <c r="L71" s="18"/>
      <c r="M71" s="18"/>
      <c r="N71" s="18"/>
      <c r="O71" s="11"/>
      <c r="P71" s="26"/>
      <c r="Q71" s="12"/>
      <c r="R71" s="44"/>
    </row>
    <row r="72" spans="1:18" ht="18" customHeight="1" thickBot="1" x14ac:dyDescent="0.25">
      <c r="A72" s="106" t="s">
        <v>150</v>
      </c>
      <c r="B72" s="143">
        <v>25</v>
      </c>
      <c r="C72" s="13" t="s">
        <v>65</v>
      </c>
      <c r="D72" s="143" t="s">
        <v>2</v>
      </c>
      <c r="E72" s="14">
        <v>59</v>
      </c>
      <c r="F72" s="143">
        <v>675</v>
      </c>
      <c r="G72" s="145">
        <f>(E72+E73)*F72</f>
        <v>49275</v>
      </c>
      <c r="H72" s="147" t="s">
        <v>120</v>
      </c>
      <c r="I72" s="16" t="s">
        <v>163</v>
      </c>
      <c r="J72" s="68" t="s">
        <v>6</v>
      </c>
      <c r="K72" s="149" t="s">
        <v>152</v>
      </c>
      <c r="L72" s="151" t="s">
        <v>19</v>
      </c>
      <c r="M72" s="153" t="s">
        <v>82</v>
      </c>
      <c r="N72" s="155">
        <v>44449</v>
      </c>
      <c r="O72" s="151" t="s">
        <v>27</v>
      </c>
      <c r="P72" s="179" t="s">
        <v>22</v>
      </c>
      <c r="Q72" s="184"/>
      <c r="R72" s="181"/>
    </row>
    <row r="73" spans="1:18" ht="18" customHeight="1" thickBot="1" x14ac:dyDescent="0.25">
      <c r="A73" s="106" t="s">
        <v>169</v>
      </c>
      <c r="B73" s="144"/>
      <c r="C73" s="13" t="s">
        <v>167</v>
      </c>
      <c r="D73" s="144"/>
      <c r="E73" s="14">
        <v>14</v>
      </c>
      <c r="F73" s="144"/>
      <c r="G73" s="146"/>
      <c r="H73" s="148"/>
      <c r="I73" s="16" t="s">
        <v>168</v>
      </c>
      <c r="J73" s="52" t="s">
        <v>90</v>
      </c>
      <c r="K73" s="150"/>
      <c r="L73" s="152"/>
      <c r="M73" s="154"/>
      <c r="N73" s="156"/>
      <c r="O73" s="183"/>
      <c r="P73" s="180"/>
      <c r="Q73" s="185"/>
      <c r="R73" s="186"/>
    </row>
    <row r="74" spans="1:18" ht="6" customHeight="1" thickBot="1" x14ac:dyDescent="0.25">
      <c r="A74" s="123"/>
      <c r="B74" s="113"/>
      <c r="C74" s="114"/>
      <c r="D74" s="113"/>
      <c r="E74" s="113"/>
      <c r="F74" s="113"/>
      <c r="G74" s="115"/>
      <c r="H74" s="116"/>
      <c r="I74" s="117"/>
      <c r="J74" s="118"/>
      <c r="K74" s="119"/>
      <c r="L74" s="119"/>
      <c r="M74" s="120"/>
      <c r="N74" s="120"/>
      <c r="O74" s="124"/>
      <c r="P74" s="125"/>
      <c r="Q74" s="121"/>
      <c r="R74" s="122"/>
    </row>
    <row r="75" spans="1:18" ht="36" customHeight="1" thickBot="1" x14ac:dyDescent="0.25">
      <c r="A75" s="106" t="s">
        <v>41</v>
      </c>
      <c r="B75" s="74">
        <v>26</v>
      </c>
      <c r="C75" s="5" t="s">
        <v>21</v>
      </c>
      <c r="D75" s="32" t="s">
        <v>2</v>
      </c>
      <c r="E75" s="32">
        <v>70</v>
      </c>
      <c r="F75" s="32">
        <v>675</v>
      </c>
      <c r="G75" s="4">
        <f>E75*F75</f>
        <v>47250</v>
      </c>
      <c r="H75" s="21" t="s">
        <v>108</v>
      </c>
      <c r="I75" s="33" t="s">
        <v>166</v>
      </c>
      <c r="J75" s="68" t="s">
        <v>6</v>
      </c>
      <c r="K75" s="28" t="s">
        <v>112</v>
      </c>
      <c r="L75" s="24" t="s">
        <v>19</v>
      </c>
      <c r="M75" s="22" t="s">
        <v>61</v>
      </c>
      <c r="N75" s="102">
        <v>44503</v>
      </c>
      <c r="O75" s="22" t="s">
        <v>27</v>
      </c>
      <c r="P75" s="67" t="s">
        <v>22</v>
      </c>
      <c r="Q75" s="38"/>
      <c r="R75" s="94"/>
    </row>
    <row r="76" spans="1:18" ht="6" customHeight="1" thickBot="1" x14ac:dyDescent="0.25">
      <c r="A76" s="43"/>
      <c r="B76" s="6"/>
      <c r="C76" s="7"/>
      <c r="D76" s="6"/>
      <c r="E76" s="6"/>
      <c r="F76" s="6"/>
      <c r="G76" s="8"/>
      <c r="H76" s="9"/>
      <c r="I76" s="10"/>
      <c r="J76" s="9"/>
      <c r="K76" s="18"/>
      <c r="L76" s="18"/>
      <c r="M76" s="18"/>
      <c r="N76" s="18"/>
      <c r="O76" s="11"/>
      <c r="P76" s="26"/>
      <c r="Q76" s="12"/>
      <c r="R76" s="44"/>
    </row>
    <row r="77" spans="1:18" ht="36" customHeight="1" thickBot="1" x14ac:dyDescent="0.25">
      <c r="A77" s="46" t="s">
        <v>94</v>
      </c>
      <c r="B77" s="32">
        <v>27</v>
      </c>
      <c r="C77" s="5" t="s">
        <v>24</v>
      </c>
      <c r="D77" s="32" t="s">
        <v>2</v>
      </c>
      <c r="E77" s="32">
        <v>78</v>
      </c>
      <c r="F77" s="32">
        <v>635</v>
      </c>
      <c r="G77" s="4">
        <f>E77*F77</f>
        <v>49530</v>
      </c>
      <c r="H77" s="21" t="s">
        <v>108</v>
      </c>
      <c r="I77" s="33" t="s">
        <v>164</v>
      </c>
      <c r="J77" s="68" t="s">
        <v>63</v>
      </c>
      <c r="K77" s="110" t="s">
        <v>165</v>
      </c>
      <c r="L77" s="104" t="s">
        <v>19</v>
      </c>
      <c r="M77" s="22" t="s">
        <v>61</v>
      </c>
      <c r="N77" s="101">
        <v>44484</v>
      </c>
      <c r="O77" s="66" t="s">
        <v>27</v>
      </c>
      <c r="P77" s="25" t="s">
        <v>22</v>
      </c>
      <c r="Q77" s="38"/>
      <c r="R77" s="94"/>
    </row>
    <row r="78" spans="1:18" ht="6" customHeight="1" thickBot="1" x14ac:dyDescent="0.25">
      <c r="A78" s="43"/>
      <c r="B78" s="6"/>
      <c r="C78" s="7"/>
      <c r="D78" s="6"/>
      <c r="E78" s="6"/>
      <c r="F78" s="6"/>
      <c r="G78" s="8"/>
      <c r="H78" s="9"/>
      <c r="I78" s="10"/>
      <c r="J78" s="9"/>
      <c r="K78" s="18"/>
      <c r="L78" s="18"/>
      <c r="M78" s="18"/>
      <c r="N78" s="18"/>
      <c r="O78" s="11"/>
      <c r="P78" s="26"/>
      <c r="Q78" s="12"/>
      <c r="R78" s="44"/>
    </row>
    <row r="79" spans="1:18" ht="36" customHeight="1" thickBot="1" x14ac:dyDescent="0.25">
      <c r="A79" s="47" t="s">
        <v>161</v>
      </c>
      <c r="B79" s="107">
        <v>28</v>
      </c>
      <c r="C79" s="56" t="s">
        <v>95</v>
      </c>
      <c r="D79" s="14" t="s">
        <v>2</v>
      </c>
      <c r="E79" s="14">
        <v>80</v>
      </c>
      <c r="F79" s="14">
        <v>625</v>
      </c>
      <c r="G79" s="15">
        <f>E79*F79</f>
        <v>50000</v>
      </c>
      <c r="H79" s="21" t="s">
        <v>108</v>
      </c>
      <c r="I79" s="16" t="s">
        <v>162</v>
      </c>
      <c r="J79" s="68" t="s">
        <v>87</v>
      </c>
      <c r="K79" s="28" t="s">
        <v>137</v>
      </c>
      <c r="L79" s="104" t="s">
        <v>19</v>
      </c>
      <c r="M79" s="55" t="s">
        <v>51</v>
      </c>
      <c r="N79" s="17">
        <v>44409</v>
      </c>
      <c r="O79" s="103" t="s">
        <v>27</v>
      </c>
      <c r="P79" s="105" t="s">
        <v>22</v>
      </c>
      <c r="Q79" s="38"/>
      <c r="R79" s="93"/>
    </row>
    <row r="80" spans="1:18" ht="6" customHeight="1" thickBot="1" x14ac:dyDescent="0.25">
      <c r="A80" s="43"/>
      <c r="B80" s="6"/>
      <c r="C80" s="7"/>
      <c r="D80" s="6"/>
      <c r="E80" s="6"/>
      <c r="F80" s="6"/>
      <c r="G80" s="8"/>
      <c r="H80" s="9"/>
      <c r="I80" s="10"/>
      <c r="J80" s="9"/>
      <c r="K80" s="18"/>
      <c r="L80" s="18"/>
      <c r="M80" s="18"/>
      <c r="N80" s="18"/>
      <c r="O80" s="11"/>
      <c r="P80" s="26"/>
      <c r="Q80" s="12"/>
      <c r="R80" s="44"/>
    </row>
    <row r="81" spans="1:19" ht="36" customHeight="1" thickBot="1" x14ac:dyDescent="0.25">
      <c r="A81" s="57" t="s">
        <v>79</v>
      </c>
      <c r="B81" s="107">
        <v>29</v>
      </c>
      <c r="C81" s="56" t="s">
        <v>55</v>
      </c>
      <c r="D81" s="14" t="s">
        <v>2</v>
      </c>
      <c r="E81" s="14">
        <v>80</v>
      </c>
      <c r="F81" s="14">
        <v>625</v>
      </c>
      <c r="G81" s="15">
        <f>E81*F81</f>
        <v>50000</v>
      </c>
      <c r="H81" s="108" t="s">
        <v>113</v>
      </c>
      <c r="I81" s="16" t="s">
        <v>159</v>
      </c>
      <c r="J81" s="68" t="s">
        <v>72</v>
      </c>
      <c r="K81" s="28" t="s">
        <v>115</v>
      </c>
      <c r="L81" s="104" t="s">
        <v>19</v>
      </c>
      <c r="M81" s="22" t="s">
        <v>61</v>
      </c>
      <c r="N81" s="17">
        <v>44454</v>
      </c>
      <c r="O81" s="103" t="s">
        <v>27</v>
      </c>
      <c r="P81" s="105" t="s">
        <v>22</v>
      </c>
      <c r="Q81" s="38"/>
      <c r="R81" s="94"/>
    </row>
    <row r="82" spans="1:19" ht="6" customHeight="1" thickBot="1" x14ac:dyDescent="0.25">
      <c r="A82" s="43"/>
      <c r="B82" s="6"/>
      <c r="C82" s="7"/>
      <c r="D82" s="6"/>
      <c r="E82" s="6"/>
      <c r="F82" s="6"/>
      <c r="G82" s="8"/>
      <c r="H82" s="9"/>
      <c r="I82" s="10"/>
      <c r="J82" s="9"/>
      <c r="K82" s="18"/>
      <c r="L82" s="18"/>
      <c r="M82" s="18"/>
      <c r="N82" s="18"/>
      <c r="O82" s="11"/>
      <c r="P82" s="26"/>
      <c r="Q82" s="12"/>
      <c r="R82" s="44"/>
    </row>
    <row r="83" spans="1:19" ht="36" customHeight="1" thickBot="1" x14ac:dyDescent="0.25">
      <c r="A83" s="54" t="s">
        <v>173</v>
      </c>
      <c r="B83" s="19">
        <v>30</v>
      </c>
      <c r="C83" s="58" t="s">
        <v>71</v>
      </c>
      <c r="D83" s="63" t="s">
        <v>2</v>
      </c>
      <c r="E83" s="32">
        <v>82</v>
      </c>
      <c r="F83" s="32">
        <v>605</v>
      </c>
      <c r="G83" s="64">
        <f>E83*F83</f>
        <v>49610</v>
      </c>
      <c r="H83" s="21" t="s">
        <v>120</v>
      </c>
      <c r="I83" s="65" t="s">
        <v>160</v>
      </c>
      <c r="J83" s="68" t="s">
        <v>77</v>
      </c>
      <c r="K83" s="30" t="s">
        <v>140</v>
      </c>
      <c r="L83" s="104" t="s">
        <v>19</v>
      </c>
      <c r="M83" s="22" t="s">
        <v>61</v>
      </c>
      <c r="N83" s="102">
        <v>44411</v>
      </c>
      <c r="O83" s="66" t="s">
        <v>27</v>
      </c>
      <c r="P83" s="67" t="s">
        <v>46</v>
      </c>
      <c r="Q83" s="38"/>
      <c r="R83" s="94"/>
    </row>
    <row r="84" spans="1:19" ht="6" customHeight="1" thickBot="1" x14ac:dyDescent="0.25">
      <c r="A84" s="43"/>
      <c r="B84" s="6"/>
      <c r="C84" s="7"/>
      <c r="D84" s="6"/>
      <c r="E84" s="6"/>
      <c r="F84" s="6"/>
      <c r="G84" s="8"/>
      <c r="H84" s="9"/>
      <c r="I84" s="10"/>
      <c r="J84" s="9"/>
      <c r="K84" s="18"/>
      <c r="L84" s="18"/>
      <c r="M84" s="18"/>
      <c r="N84" s="18"/>
      <c r="O84" s="11"/>
      <c r="P84" s="26"/>
      <c r="Q84" s="12"/>
      <c r="R84" s="44"/>
      <c r="S84" s="100" t="s">
        <v>100</v>
      </c>
    </row>
    <row r="85" spans="1:19" ht="36" customHeight="1" thickBot="1" x14ac:dyDescent="0.25">
      <c r="A85" s="106" t="s">
        <v>145</v>
      </c>
      <c r="B85" s="107">
        <v>31</v>
      </c>
      <c r="C85" s="13" t="s">
        <v>80</v>
      </c>
      <c r="D85" s="14" t="s">
        <v>2</v>
      </c>
      <c r="E85" s="14">
        <v>40</v>
      </c>
      <c r="F85" s="14">
        <v>750</v>
      </c>
      <c r="G85" s="15">
        <f>E85*F85</f>
        <v>30000</v>
      </c>
      <c r="H85" s="108" t="s">
        <v>147</v>
      </c>
      <c r="I85" s="16" t="s">
        <v>179</v>
      </c>
      <c r="J85" s="52" t="s">
        <v>6</v>
      </c>
      <c r="K85" s="28" t="s">
        <v>149</v>
      </c>
      <c r="L85" s="24" t="s">
        <v>19</v>
      </c>
      <c r="M85" s="22" t="s">
        <v>61</v>
      </c>
      <c r="N85" s="17">
        <v>44439</v>
      </c>
      <c r="O85" s="103" t="s">
        <v>27</v>
      </c>
      <c r="P85" s="105" t="s">
        <v>46</v>
      </c>
      <c r="Q85" s="38"/>
      <c r="R85" s="94"/>
    </row>
    <row r="86" spans="1:19" ht="6" customHeight="1" thickBot="1" x14ac:dyDescent="0.25">
      <c r="A86" s="43"/>
      <c r="B86" s="6"/>
      <c r="C86" s="7"/>
      <c r="D86" s="6"/>
      <c r="E86" s="6"/>
      <c r="F86" s="6"/>
      <c r="G86" s="8"/>
      <c r="H86" s="9"/>
      <c r="I86" s="10"/>
      <c r="J86" s="9"/>
      <c r="K86" s="18"/>
      <c r="L86" s="18"/>
      <c r="M86" s="18"/>
      <c r="N86" s="18"/>
      <c r="O86" s="11"/>
      <c r="P86" s="26"/>
      <c r="Q86" s="12"/>
      <c r="R86" s="44"/>
    </row>
    <row r="87" spans="1:19" ht="22.5" customHeight="1" x14ac:dyDescent="0.2">
      <c r="A87" s="135" t="s">
        <v>12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6" t="s">
        <v>132</v>
      </c>
      <c r="R87" s="137"/>
    </row>
    <row r="88" spans="1:19" ht="22.5" customHeight="1" x14ac:dyDescent="0.2">
      <c r="A88" s="138" t="s">
        <v>101</v>
      </c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9" t="s">
        <v>13</v>
      </c>
      <c r="R88" s="140"/>
    </row>
    <row r="89" spans="1:19" ht="22.5" customHeight="1" x14ac:dyDescent="0.2">
      <c r="A89" s="141" t="s">
        <v>98</v>
      </c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42" t="s">
        <v>183</v>
      </c>
      <c r="R89" s="142"/>
    </row>
    <row r="90" spans="1:19" ht="15" customHeight="1" thickBot="1" x14ac:dyDescent="0.25">
      <c r="A90" s="187" t="s">
        <v>180</v>
      </c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</row>
    <row r="91" spans="1:19" ht="35.1" customHeight="1" thickBot="1" x14ac:dyDescent="0.25">
      <c r="A91" s="39" t="s">
        <v>34</v>
      </c>
      <c r="B91" s="40" t="s">
        <v>33</v>
      </c>
      <c r="C91" s="40" t="s">
        <v>9</v>
      </c>
      <c r="D91" s="41" t="s">
        <v>1</v>
      </c>
      <c r="E91" s="40" t="s">
        <v>32</v>
      </c>
      <c r="F91" s="40" t="s">
        <v>31</v>
      </c>
      <c r="G91" s="40" t="s">
        <v>30</v>
      </c>
      <c r="H91" s="40" t="s">
        <v>29</v>
      </c>
      <c r="I91" s="40" t="s">
        <v>8</v>
      </c>
      <c r="J91" s="41" t="s">
        <v>4</v>
      </c>
      <c r="K91" s="40" t="s">
        <v>25</v>
      </c>
      <c r="L91" s="40" t="s">
        <v>11</v>
      </c>
      <c r="M91" s="40" t="s">
        <v>10</v>
      </c>
      <c r="N91" s="40" t="s">
        <v>26</v>
      </c>
      <c r="O91" s="40" t="s">
        <v>69</v>
      </c>
      <c r="P91" s="40" t="s">
        <v>39</v>
      </c>
      <c r="Q91" s="40" t="s">
        <v>40</v>
      </c>
      <c r="R91" s="42" t="s">
        <v>3</v>
      </c>
    </row>
    <row r="92" spans="1:19" ht="6" customHeight="1" thickBot="1" x14ac:dyDescent="0.25">
      <c r="A92" s="43"/>
      <c r="B92" s="6"/>
      <c r="C92" s="7"/>
      <c r="D92" s="6"/>
      <c r="E92" s="6"/>
      <c r="F92" s="6"/>
      <c r="G92" s="8"/>
      <c r="H92" s="9"/>
      <c r="I92" s="10"/>
      <c r="J92" s="9"/>
      <c r="K92" s="18"/>
      <c r="L92" s="18"/>
      <c r="M92" s="18"/>
      <c r="N92" s="18"/>
      <c r="O92" s="11"/>
      <c r="P92" s="26"/>
      <c r="Q92" s="12"/>
      <c r="R92" s="44"/>
    </row>
    <row r="93" spans="1:19" ht="36" customHeight="1" thickBot="1" x14ac:dyDescent="0.25">
      <c r="A93" s="106" t="s">
        <v>99</v>
      </c>
      <c r="B93" s="107">
        <v>32</v>
      </c>
      <c r="C93" s="13" t="s">
        <v>45</v>
      </c>
      <c r="D93" s="14" t="s">
        <v>2</v>
      </c>
      <c r="E93" s="14">
        <v>35</v>
      </c>
      <c r="F93" s="14">
        <v>700</v>
      </c>
      <c r="G93" s="15">
        <f>E93*F93</f>
        <v>24500</v>
      </c>
      <c r="H93" s="33" t="s">
        <v>113</v>
      </c>
      <c r="I93" s="16" t="s">
        <v>66</v>
      </c>
      <c r="J93" s="52" t="s">
        <v>73</v>
      </c>
      <c r="K93" s="28" t="s">
        <v>115</v>
      </c>
      <c r="L93" s="24" t="s">
        <v>19</v>
      </c>
      <c r="M93" s="22" t="s">
        <v>61</v>
      </c>
      <c r="N93" s="17">
        <v>44501</v>
      </c>
      <c r="O93" s="103" t="s">
        <v>27</v>
      </c>
      <c r="P93" s="67" t="s">
        <v>22</v>
      </c>
      <c r="Q93" s="38"/>
      <c r="R93" s="96"/>
    </row>
    <row r="94" spans="1:19" ht="6" customHeight="1" thickBot="1" x14ac:dyDescent="0.25">
      <c r="A94" s="43"/>
      <c r="B94" s="6"/>
      <c r="C94" s="7"/>
      <c r="D94" s="6"/>
      <c r="E94" s="6"/>
      <c r="F94" s="6"/>
      <c r="G94" s="8"/>
      <c r="H94" s="9"/>
      <c r="I94" s="10"/>
      <c r="J94" s="9"/>
      <c r="K94" s="18"/>
      <c r="L94" s="18"/>
      <c r="M94" s="18"/>
      <c r="N94" s="18"/>
      <c r="O94" s="11"/>
      <c r="P94" s="26"/>
      <c r="Q94" s="12"/>
      <c r="R94" s="44"/>
    </row>
    <row r="95" spans="1:19" ht="36" customHeight="1" thickBot="1" x14ac:dyDescent="0.25">
      <c r="A95" s="106" t="s">
        <v>56</v>
      </c>
      <c r="B95" s="107">
        <v>33</v>
      </c>
      <c r="C95" s="56" t="s">
        <v>57</v>
      </c>
      <c r="D95" s="14" t="s">
        <v>2</v>
      </c>
      <c r="E95" s="14">
        <v>30</v>
      </c>
      <c r="F95" s="14">
        <v>570</v>
      </c>
      <c r="G95" s="15">
        <f>E95*F95</f>
        <v>17100</v>
      </c>
      <c r="H95" s="33" t="s">
        <v>134</v>
      </c>
      <c r="I95" s="16" t="s">
        <v>92</v>
      </c>
      <c r="J95" s="61" t="s">
        <v>72</v>
      </c>
      <c r="K95" s="28" t="s">
        <v>135</v>
      </c>
      <c r="L95" s="22" t="s">
        <v>19</v>
      </c>
      <c r="M95" s="22" t="s">
        <v>61</v>
      </c>
      <c r="N95" s="17">
        <v>44454</v>
      </c>
      <c r="O95" s="103" t="s">
        <v>27</v>
      </c>
      <c r="P95" s="67" t="s">
        <v>22</v>
      </c>
      <c r="Q95" s="38"/>
      <c r="R95" s="93"/>
    </row>
    <row r="96" spans="1:19" ht="6" customHeight="1" thickBot="1" x14ac:dyDescent="0.25">
      <c r="A96" s="43"/>
      <c r="B96" s="6"/>
      <c r="C96" s="7"/>
      <c r="D96" s="6"/>
      <c r="E96" s="6"/>
      <c r="F96" s="6"/>
      <c r="G96" s="8"/>
      <c r="H96" s="9"/>
      <c r="I96" s="10"/>
      <c r="J96" s="9"/>
      <c r="K96" s="18"/>
      <c r="L96" s="18"/>
      <c r="M96" s="18"/>
      <c r="N96" s="18"/>
      <c r="O96" s="11"/>
      <c r="P96" s="26"/>
      <c r="Q96" s="12"/>
      <c r="R96" s="92"/>
    </row>
    <row r="97" spans="1:18" ht="36" customHeight="1" thickBot="1" x14ac:dyDescent="0.25">
      <c r="A97" s="47"/>
      <c r="B97" s="107"/>
      <c r="C97" s="56"/>
      <c r="D97" s="14"/>
      <c r="E97" s="14"/>
      <c r="F97" s="14"/>
      <c r="G97" s="15"/>
      <c r="H97" s="108"/>
      <c r="I97" s="16"/>
      <c r="J97" s="68"/>
      <c r="K97" s="28"/>
      <c r="L97" s="104"/>
      <c r="M97" s="55"/>
      <c r="N97" s="17"/>
      <c r="O97" s="103"/>
      <c r="P97" s="105"/>
      <c r="Q97" s="38"/>
      <c r="R97" s="93"/>
    </row>
    <row r="98" spans="1:18" ht="6" customHeight="1" thickBot="1" x14ac:dyDescent="0.25">
      <c r="A98" s="43"/>
      <c r="B98" s="6"/>
      <c r="C98" s="7"/>
      <c r="D98" s="6"/>
      <c r="E98" s="6"/>
      <c r="F98" s="6"/>
      <c r="G98" s="8"/>
      <c r="H98" s="9"/>
      <c r="I98" s="10"/>
      <c r="J98" s="9"/>
      <c r="K98" s="18"/>
      <c r="L98" s="18"/>
      <c r="M98" s="18"/>
      <c r="N98" s="18"/>
      <c r="O98" s="11"/>
      <c r="P98" s="26"/>
      <c r="Q98" s="12"/>
      <c r="R98" s="92"/>
    </row>
    <row r="99" spans="1:18" ht="36" customHeight="1" thickBot="1" x14ac:dyDescent="0.25">
      <c r="A99" s="47"/>
      <c r="B99" s="107"/>
      <c r="C99" s="56"/>
      <c r="D99" s="14"/>
      <c r="E99" s="14"/>
      <c r="F99" s="14"/>
      <c r="G99" s="15"/>
      <c r="H99" s="108"/>
      <c r="I99" s="16"/>
      <c r="J99" s="68"/>
      <c r="K99" s="28"/>
      <c r="L99" s="104"/>
      <c r="M99" s="55"/>
      <c r="N99" s="17"/>
      <c r="O99" s="103"/>
      <c r="P99" s="105"/>
      <c r="Q99" s="38"/>
      <c r="R99" s="93"/>
    </row>
    <row r="100" spans="1:18" ht="6" customHeight="1" thickBot="1" x14ac:dyDescent="0.25">
      <c r="A100" s="43"/>
      <c r="B100" s="6"/>
      <c r="C100" s="7"/>
      <c r="D100" s="6"/>
      <c r="E100" s="6"/>
      <c r="F100" s="6"/>
      <c r="G100" s="8"/>
      <c r="H100" s="9"/>
      <c r="I100" s="10"/>
      <c r="J100" s="9"/>
      <c r="K100" s="18"/>
      <c r="L100" s="18"/>
      <c r="M100" s="18"/>
      <c r="N100" s="18"/>
      <c r="O100" s="11"/>
      <c r="P100" s="26"/>
      <c r="Q100" s="12"/>
      <c r="R100" s="92"/>
    </row>
    <row r="101" spans="1:18" ht="36" customHeight="1" thickBot="1" x14ac:dyDescent="0.25">
      <c r="A101" s="47"/>
      <c r="B101" s="107"/>
      <c r="C101" s="56"/>
      <c r="D101" s="14"/>
      <c r="E101" s="14"/>
      <c r="F101" s="14"/>
      <c r="G101" s="15"/>
      <c r="H101" s="108"/>
      <c r="I101" s="16"/>
      <c r="J101" s="68"/>
      <c r="K101" s="28"/>
      <c r="L101" s="104"/>
      <c r="M101" s="55"/>
      <c r="N101" s="17"/>
      <c r="O101" s="103"/>
      <c r="P101" s="105"/>
      <c r="Q101" s="38"/>
      <c r="R101" s="93"/>
    </row>
    <row r="102" spans="1:18" ht="6" customHeight="1" thickBot="1" x14ac:dyDescent="0.25">
      <c r="A102" s="43"/>
      <c r="B102" s="6"/>
      <c r="C102" s="7"/>
      <c r="D102" s="6"/>
      <c r="E102" s="6"/>
      <c r="F102" s="6"/>
      <c r="G102" s="8"/>
      <c r="H102" s="9"/>
      <c r="I102" s="10"/>
      <c r="J102" s="9"/>
      <c r="K102" s="18"/>
      <c r="L102" s="18"/>
      <c r="M102" s="18"/>
      <c r="N102" s="18"/>
      <c r="O102" s="11"/>
      <c r="P102" s="26"/>
      <c r="Q102" s="12"/>
      <c r="R102" s="92"/>
    </row>
    <row r="103" spans="1:18" ht="36" customHeight="1" thickBot="1" x14ac:dyDescent="0.25">
      <c r="A103" s="47"/>
      <c r="B103" s="85"/>
      <c r="C103" s="56"/>
      <c r="D103" s="14"/>
      <c r="E103" s="14"/>
      <c r="F103" s="14"/>
      <c r="G103" s="15"/>
      <c r="H103" s="86"/>
      <c r="I103" s="16"/>
      <c r="J103" s="68"/>
      <c r="K103" s="28"/>
      <c r="L103" s="83"/>
      <c r="M103" s="55"/>
      <c r="N103" s="17"/>
      <c r="O103" s="82"/>
      <c r="P103" s="84"/>
      <c r="Q103" s="38"/>
      <c r="R103" s="93"/>
    </row>
    <row r="104" spans="1:18" ht="6" customHeight="1" thickBot="1" x14ac:dyDescent="0.25">
      <c r="A104" s="43"/>
      <c r="B104" s="6"/>
      <c r="C104" s="7"/>
      <c r="D104" s="6"/>
      <c r="E104" s="6"/>
      <c r="F104" s="6"/>
      <c r="G104" s="8"/>
      <c r="H104" s="9"/>
      <c r="I104" s="10"/>
      <c r="J104" s="9"/>
      <c r="K104" s="18"/>
      <c r="L104" s="18"/>
      <c r="M104" s="18"/>
      <c r="N104" s="18"/>
      <c r="O104" s="11"/>
      <c r="P104" s="26"/>
      <c r="Q104" s="12"/>
      <c r="R104" s="92"/>
    </row>
    <row r="105" spans="1:18" ht="36" customHeight="1" thickBot="1" x14ac:dyDescent="0.25">
      <c r="A105" s="49" t="s">
        <v>37</v>
      </c>
      <c r="B105" s="157" t="s">
        <v>170</v>
      </c>
      <c r="C105" s="158"/>
      <c r="D105" s="107"/>
      <c r="E105" s="69">
        <f>SUM(E7:E27)+SUM(E35:E53)</f>
        <v>1570</v>
      </c>
      <c r="F105" s="70">
        <f>G105/E105</f>
        <v>728.9585987261147</v>
      </c>
      <c r="G105" s="69">
        <f>SUM(G7:G27)+SUM(G35:G53)</f>
        <v>1144465</v>
      </c>
      <c r="H105" s="33"/>
      <c r="I105" s="33"/>
      <c r="J105" s="68"/>
      <c r="K105" s="28"/>
      <c r="L105" s="31"/>
      <c r="M105" s="22"/>
      <c r="N105" s="17"/>
      <c r="O105" s="22"/>
      <c r="P105" s="67"/>
      <c r="Q105" s="97"/>
      <c r="R105" s="90"/>
    </row>
    <row r="106" spans="1:18" ht="6" customHeight="1" thickBot="1" x14ac:dyDescent="0.25">
      <c r="A106" s="43"/>
      <c r="B106" s="6"/>
      <c r="C106" s="7"/>
      <c r="D106" s="6"/>
      <c r="E106" s="6"/>
      <c r="F106" s="6"/>
      <c r="G106" s="8"/>
      <c r="H106" s="9"/>
      <c r="I106" s="10"/>
      <c r="J106" s="9"/>
      <c r="K106" s="18"/>
      <c r="L106" s="18"/>
      <c r="M106" s="18"/>
      <c r="N106" s="18"/>
      <c r="O106" s="11"/>
      <c r="P106" s="26"/>
      <c r="Q106" s="12"/>
      <c r="R106" s="92"/>
    </row>
    <row r="107" spans="1:18" ht="36" customHeight="1" thickBot="1" x14ac:dyDescent="0.25">
      <c r="A107" s="50" t="s">
        <v>38</v>
      </c>
      <c r="B107" s="157" t="s">
        <v>171</v>
      </c>
      <c r="C107" s="158"/>
      <c r="D107" s="29"/>
      <c r="E107" s="69">
        <f>SUM(E54)+SUM(E64:E85)+SUM(E93:E95)</f>
        <v>947</v>
      </c>
      <c r="F107" s="71">
        <f>G107/E107</f>
        <v>667.15417106652592</v>
      </c>
      <c r="G107" s="69">
        <f>SUM(G54)+SUM(G64:G85)+SUM(G93:G95)</f>
        <v>631795</v>
      </c>
      <c r="H107" s="33"/>
      <c r="I107" s="33"/>
      <c r="J107" s="68"/>
      <c r="K107" s="28"/>
      <c r="L107" s="31"/>
      <c r="M107" s="22"/>
      <c r="N107" s="17"/>
      <c r="O107" s="22"/>
      <c r="P107" s="67"/>
      <c r="Q107" s="97"/>
      <c r="R107" s="90"/>
    </row>
    <row r="108" spans="1:18" ht="6" customHeight="1" thickBot="1" x14ac:dyDescent="0.25">
      <c r="A108" s="43"/>
      <c r="B108" s="6"/>
      <c r="C108" s="7"/>
      <c r="D108" s="6"/>
      <c r="E108" s="6"/>
      <c r="F108" s="6"/>
      <c r="G108" s="8"/>
      <c r="H108" s="9"/>
      <c r="I108" s="10"/>
      <c r="J108" s="9"/>
      <c r="K108" s="18"/>
      <c r="L108" s="18"/>
      <c r="M108" s="18"/>
      <c r="N108" s="18"/>
      <c r="O108" s="11"/>
      <c r="P108" s="26"/>
      <c r="Q108" s="12"/>
      <c r="R108" s="92"/>
    </row>
    <row r="109" spans="1:18" ht="36" customHeight="1" thickBot="1" x14ac:dyDescent="0.25">
      <c r="A109" s="51" t="s">
        <v>47</v>
      </c>
      <c r="B109" s="159" t="s">
        <v>176</v>
      </c>
      <c r="C109" s="160"/>
      <c r="D109" s="107"/>
      <c r="E109" s="69">
        <f>SUM(E105,E107)</f>
        <v>2517</v>
      </c>
      <c r="F109" s="70">
        <f>G109/E109</f>
        <v>705.70520460866112</v>
      </c>
      <c r="G109" s="69">
        <f>SUM(G105,G107)</f>
        <v>1776260</v>
      </c>
      <c r="H109" s="108"/>
      <c r="I109" s="108"/>
      <c r="J109" s="109"/>
      <c r="K109" s="101"/>
      <c r="L109" s="103"/>
      <c r="M109" s="103"/>
      <c r="N109" s="101"/>
      <c r="O109" s="103"/>
      <c r="P109" s="105"/>
      <c r="Q109" s="97"/>
      <c r="R109" s="91"/>
    </row>
    <row r="110" spans="1:18" ht="6" customHeight="1" thickBot="1" x14ac:dyDescent="0.25">
      <c r="A110" s="43"/>
      <c r="B110" s="6"/>
      <c r="C110" s="7"/>
      <c r="D110" s="6"/>
      <c r="E110" s="6"/>
      <c r="F110" s="6"/>
      <c r="G110" s="8"/>
      <c r="H110" s="9"/>
      <c r="I110" s="10"/>
      <c r="J110" s="9"/>
      <c r="K110" s="18"/>
      <c r="L110" s="18"/>
      <c r="M110" s="18"/>
      <c r="N110" s="18"/>
      <c r="O110" s="11"/>
      <c r="P110" s="26"/>
      <c r="Q110" s="12"/>
      <c r="R110" s="92"/>
    </row>
    <row r="111" spans="1:18" ht="36" customHeight="1" thickBot="1" x14ac:dyDescent="0.25">
      <c r="A111" s="87"/>
      <c r="B111" s="32"/>
      <c r="C111" s="60"/>
      <c r="D111" s="32"/>
      <c r="E111" s="32"/>
      <c r="F111" s="32"/>
      <c r="G111" s="4"/>
      <c r="H111" s="33"/>
      <c r="I111" s="33"/>
      <c r="J111" s="88"/>
      <c r="K111" s="28"/>
      <c r="L111" s="31"/>
      <c r="M111" s="22"/>
      <c r="N111" s="17"/>
      <c r="O111" s="22"/>
      <c r="P111" s="67"/>
      <c r="Q111" s="38"/>
      <c r="R111" s="93"/>
    </row>
    <row r="112" spans="1:18" ht="6" customHeight="1" thickBot="1" x14ac:dyDescent="0.25">
      <c r="A112" s="43"/>
      <c r="B112" s="6"/>
      <c r="C112" s="7"/>
      <c r="D112" s="6"/>
      <c r="E112" s="6"/>
      <c r="F112" s="6"/>
      <c r="G112" s="8"/>
      <c r="H112" s="9"/>
      <c r="I112" s="10"/>
      <c r="J112" s="9"/>
      <c r="K112" s="18"/>
      <c r="L112" s="18"/>
      <c r="M112" s="18"/>
      <c r="N112" s="18"/>
      <c r="O112" s="11"/>
      <c r="P112" s="26"/>
      <c r="Q112" s="12"/>
      <c r="R112" s="92"/>
    </row>
    <row r="113" spans="1:18" ht="18" customHeight="1" x14ac:dyDescent="0.2">
      <c r="A113" s="161"/>
      <c r="B113" s="163" t="s">
        <v>68</v>
      </c>
      <c r="C113" s="164"/>
      <c r="D113" s="164"/>
      <c r="E113" s="164"/>
      <c r="F113" s="164"/>
      <c r="G113" s="164"/>
      <c r="H113" s="165"/>
      <c r="I113" s="166" t="s">
        <v>50</v>
      </c>
      <c r="J113" s="34" t="s">
        <v>49</v>
      </c>
      <c r="K113" s="168" t="s">
        <v>96</v>
      </c>
      <c r="L113" s="168"/>
      <c r="M113" s="168"/>
      <c r="N113" s="168"/>
      <c r="O113" s="168"/>
      <c r="P113" s="168"/>
      <c r="Q113" s="168"/>
      <c r="R113" s="169"/>
    </row>
    <row r="114" spans="1:18" ht="18" customHeight="1" thickBot="1" x14ac:dyDescent="0.25">
      <c r="A114" s="162"/>
      <c r="B114" s="170" t="s">
        <v>67</v>
      </c>
      <c r="C114" s="171"/>
      <c r="D114" s="171"/>
      <c r="E114" s="171"/>
      <c r="F114" s="171"/>
      <c r="G114" s="171"/>
      <c r="H114" s="172"/>
      <c r="I114" s="167"/>
      <c r="J114" s="35" t="s">
        <v>48</v>
      </c>
      <c r="K114" s="173" t="s">
        <v>97</v>
      </c>
      <c r="L114" s="173"/>
      <c r="M114" s="173"/>
      <c r="N114" s="173"/>
      <c r="O114" s="173"/>
      <c r="P114" s="173"/>
      <c r="Q114" s="173"/>
      <c r="R114" s="174"/>
    </row>
    <row r="115" spans="1:18" ht="6" customHeight="1" thickBot="1" x14ac:dyDescent="0.25">
      <c r="A115" s="43"/>
      <c r="B115" s="6"/>
      <c r="C115" s="7"/>
      <c r="D115" s="6"/>
      <c r="E115" s="6"/>
      <c r="F115" s="6"/>
      <c r="G115" s="8"/>
      <c r="H115" s="9"/>
      <c r="I115" s="10"/>
      <c r="J115" s="9"/>
      <c r="K115" s="18"/>
      <c r="L115" s="18"/>
      <c r="M115" s="18"/>
      <c r="N115" s="18"/>
      <c r="O115" s="11"/>
      <c r="P115" s="26"/>
      <c r="Q115" s="12"/>
      <c r="R115" s="44"/>
    </row>
  </sheetData>
  <sortState xmlns:xlrd2="http://schemas.microsoft.com/office/spreadsheetml/2017/richdata2" ref="A19:S25">
    <sortCondition ref="S19:S25"/>
  </sortState>
  <mergeCells count="58">
    <mergeCell ref="A61:R61"/>
    <mergeCell ref="A90:R90"/>
    <mergeCell ref="I113:I114"/>
    <mergeCell ref="K113:R113"/>
    <mergeCell ref="B114:H114"/>
    <mergeCell ref="K114:R114"/>
    <mergeCell ref="B53:B54"/>
    <mergeCell ref="H53:H54"/>
    <mergeCell ref="J53:J54"/>
    <mergeCell ref="K53:K54"/>
    <mergeCell ref="N53:N54"/>
    <mergeCell ref="O53:O54"/>
    <mergeCell ref="P53:P54"/>
    <mergeCell ref="R53:R54"/>
    <mergeCell ref="O72:O73"/>
    <mergeCell ref="P72:P73"/>
    <mergeCell ref="Q72:Q73"/>
    <mergeCell ref="R72:R73"/>
    <mergeCell ref="B105:C105"/>
    <mergeCell ref="B109:C109"/>
    <mergeCell ref="B107:C107"/>
    <mergeCell ref="A113:A114"/>
    <mergeCell ref="B113:H113"/>
    <mergeCell ref="A88:P88"/>
    <mergeCell ref="Q88:R88"/>
    <mergeCell ref="A89:P89"/>
    <mergeCell ref="Q89:R89"/>
    <mergeCell ref="A87:P87"/>
    <mergeCell ref="Q87:R87"/>
    <mergeCell ref="A59:P59"/>
    <mergeCell ref="Q59:R59"/>
    <mergeCell ref="A60:P60"/>
    <mergeCell ref="Q60:R60"/>
    <mergeCell ref="B72:B73"/>
    <mergeCell ref="D72:D73"/>
    <mergeCell ref="F72:F73"/>
    <mergeCell ref="G72:G73"/>
    <mergeCell ref="H72:H73"/>
    <mergeCell ref="K72:K73"/>
    <mergeCell ref="L72:L73"/>
    <mergeCell ref="M72:M73"/>
    <mergeCell ref="N72:N73"/>
    <mergeCell ref="A31:P31"/>
    <mergeCell ref="Q31:R31"/>
    <mergeCell ref="A58:P58"/>
    <mergeCell ref="Q58:R58"/>
    <mergeCell ref="A32:R32"/>
    <mergeCell ref="A29:P29"/>
    <mergeCell ref="Q29:R29"/>
    <mergeCell ref="A30:P30"/>
    <mergeCell ref="Q30:R30"/>
    <mergeCell ref="A4:R4"/>
    <mergeCell ref="A1:P1"/>
    <mergeCell ref="Q1:R1"/>
    <mergeCell ref="A2:P2"/>
    <mergeCell ref="Q2:R2"/>
    <mergeCell ref="A3:P3"/>
    <mergeCell ref="Q3:R3"/>
  </mergeCells>
  <phoneticPr fontId="0" type="noConversion"/>
  <printOptions horizontalCentered="1"/>
  <pageMargins left="0.17" right="0.17" top="1" bottom="0.75" header="0" footer="0"/>
  <pageSetup scale="84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SAFE 2022</vt:lpstr>
      <vt:lpstr>'SAFE 2022'!Print_Area</vt:lpstr>
    </vt:vector>
  </TitlesOfParts>
  <Company>Auburn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pcname</dc:creator>
  <cp:lastModifiedBy>Rickey Hudson</cp:lastModifiedBy>
  <cp:lastPrinted>2022-08-03T21:07:02Z</cp:lastPrinted>
  <dcterms:created xsi:type="dcterms:W3CDTF">1999-04-02T17:21:29Z</dcterms:created>
  <dcterms:modified xsi:type="dcterms:W3CDTF">2022-08-04T19:00:53Z</dcterms:modified>
</cp:coreProperties>
</file>