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\Dropbox\SAFE\"/>
    </mc:Choice>
  </mc:AlternateContent>
  <bookViews>
    <workbookView xWindow="120" yWindow="120" windowWidth="9360" windowHeight="4440"/>
  </bookViews>
  <sheets>
    <sheet name="SAFE18" sheetId="2" r:id="rId1"/>
  </sheets>
  <calcPr calcId="152511"/>
</workbook>
</file>

<file path=xl/calcChain.xml><?xml version="1.0" encoding="utf-8"?>
<calcChain xmlns="http://schemas.openxmlformats.org/spreadsheetml/2006/main">
  <c r="D128" i="2" l="1"/>
  <c r="D126" i="2"/>
  <c r="G60" i="2" l="1"/>
  <c r="G117" i="2"/>
  <c r="D130" i="2" l="1"/>
  <c r="G41" i="2"/>
  <c r="G106" i="2"/>
  <c r="G49" i="2"/>
  <c r="G88" i="2" l="1"/>
  <c r="G43" i="2"/>
  <c r="G115" i="2" l="1"/>
  <c r="G113" i="2"/>
  <c r="G111" i="2"/>
  <c r="G109" i="2"/>
  <c r="G96" i="2"/>
  <c r="G92" i="2"/>
  <c r="G90" i="2"/>
  <c r="G94" i="2"/>
  <c r="G86" i="2"/>
  <c r="G76" i="2"/>
  <c r="G75" i="2"/>
  <c r="G79" i="2"/>
  <c r="G78" i="2"/>
  <c r="G73" i="2"/>
  <c r="G128" i="2" s="1"/>
  <c r="G72" i="2"/>
  <c r="G62" i="2"/>
  <c r="G52" i="2"/>
  <c r="G58" i="2"/>
  <c r="G56" i="2"/>
  <c r="G54" i="2"/>
  <c r="G47" i="2"/>
  <c r="G45" i="2"/>
  <c r="G39" i="2"/>
  <c r="G28" i="2"/>
  <c r="G26" i="2"/>
  <c r="G30" i="2"/>
  <c r="G24" i="2"/>
  <c r="G22" i="2"/>
  <c r="G12" i="2"/>
  <c r="G20" i="2"/>
  <c r="G18" i="2"/>
  <c r="G14" i="2"/>
  <c r="G16" i="2"/>
  <c r="G10" i="2"/>
  <c r="G8" i="2"/>
  <c r="G126" i="2" l="1"/>
  <c r="F126" i="2"/>
  <c r="G130" i="2" l="1"/>
  <c r="F130" i="2" s="1"/>
  <c r="F128" i="2"/>
</calcChain>
</file>

<file path=xl/sharedStrings.xml><?xml version="1.0" encoding="utf-8"?>
<sst xmlns="http://schemas.openxmlformats.org/spreadsheetml/2006/main" count="509" uniqueCount="218">
  <si>
    <t>S</t>
  </si>
  <si>
    <t>Sex</t>
  </si>
  <si>
    <t># Head</t>
  </si>
  <si>
    <t>H</t>
  </si>
  <si>
    <t>Buyer</t>
  </si>
  <si>
    <t>Wt</t>
  </si>
  <si>
    <t>Total Lbs</t>
  </si>
  <si>
    <t>Breeds</t>
  </si>
  <si>
    <t>Delivery</t>
  </si>
  <si>
    <t>Knife</t>
  </si>
  <si>
    <t>Ralgro</t>
  </si>
  <si>
    <t>Syn-C</t>
  </si>
  <si>
    <t>None</t>
  </si>
  <si>
    <t>Group #</t>
  </si>
  <si>
    <t>Sale Lot</t>
  </si>
  <si>
    <t>STEER TOTALS</t>
  </si>
  <si>
    <t>HEIFER TOTALS</t>
  </si>
  <si>
    <t>Ear Imp.</t>
  </si>
  <si>
    <t>Castr-ation</t>
  </si>
  <si>
    <t>Price $/cwt</t>
  </si>
  <si>
    <t>Last Updated:</t>
  </si>
  <si>
    <t>N/A</t>
  </si>
  <si>
    <t>SALE TOTALS</t>
  </si>
  <si>
    <t>Total Head</t>
  </si>
  <si>
    <t>1 - Way  ▲ only</t>
  </si>
  <si>
    <t>Wean Date</t>
  </si>
  <si>
    <t>Total   Wt.</t>
  </si>
  <si>
    <t>Band</t>
  </si>
  <si>
    <t>Southwest Georgia / Southeast Alabama Feeder Cattle Marketing Association  (S.A.F.E)</t>
  </si>
  <si>
    <t>Days Weaned</t>
  </si>
  <si>
    <t>AN-AN</t>
  </si>
  <si>
    <r>
      <t xml:space="preserve">Color                          </t>
    </r>
    <r>
      <rPr>
        <sz val="7"/>
        <rFont val="Small Fonts"/>
        <family val="2"/>
      </rPr>
      <t>Bl-Rd-ChX</t>
    </r>
  </si>
  <si>
    <t>Sale  Lots</t>
  </si>
  <si>
    <t>AN-SIM/AN-COMM</t>
  </si>
  <si>
    <r>
      <t xml:space="preserve">Color                               </t>
    </r>
    <r>
      <rPr>
        <sz val="7"/>
        <rFont val="Small Fonts"/>
        <family val="2"/>
      </rPr>
      <t>Bl-Rd-ChX</t>
    </r>
  </si>
  <si>
    <t>Early County Extension Office - 14415 Magnolia St - Blakely, Georgia ● ( 229) 723-3072</t>
  </si>
  <si>
    <r>
      <t xml:space="preserve">Slide </t>
    </r>
    <r>
      <rPr>
        <sz val="8"/>
        <rFont val="Tahoma"/>
        <family val="2"/>
      </rPr>
      <t>$/cwt</t>
    </r>
  </si>
  <si>
    <t>Doug Borom   3%</t>
  </si>
  <si>
    <t>PRODUCER</t>
  </si>
  <si>
    <t>64-2</t>
  </si>
  <si>
    <t>AN-HER-ANG X</t>
  </si>
  <si>
    <t>Ford Farms</t>
  </si>
  <si>
    <t>35-1B</t>
  </si>
  <si>
    <t>35-1A</t>
  </si>
  <si>
    <t>Armstrong Farms</t>
  </si>
  <si>
    <t>Avg Wt.</t>
  </si>
  <si>
    <t>AN-SIMM/AN-HERE/AN</t>
  </si>
  <si>
    <t>Fadeosh Farms 3%</t>
  </si>
  <si>
    <t>AN-BM</t>
  </si>
  <si>
    <t>ANGUS-SIMM/ANG</t>
  </si>
  <si>
    <t>15-1B</t>
  </si>
  <si>
    <t>15-1A</t>
  </si>
  <si>
    <t>15-2A</t>
  </si>
  <si>
    <t>Bar B Ranch</t>
  </si>
  <si>
    <t>Banamacc Farms</t>
  </si>
  <si>
    <t>AN-BM-COMM</t>
  </si>
  <si>
    <t>66-1</t>
  </si>
  <si>
    <t>66-2</t>
  </si>
  <si>
    <t>62-00-00</t>
  </si>
  <si>
    <t>AN-HERE-SIMMANG-AN X</t>
  </si>
  <si>
    <t>12-2</t>
  </si>
  <si>
    <t>Cheney Family Farms</t>
  </si>
  <si>
    <t>61-1</t>
  </si>
  <si>
    <t>9-1A</t>
  </si>
  <si>
    <t>12-1</t>
  </si>
  <si>
    <t>Max Lewis</t>
  </si>
  <si>
    <t>23-1</t>
  </si>
  <si>
    <t>N 1 - N 5</t>
  </si>
  <si>
    <t xml:space="preserve">Graham Angus                                      </t>
  </si>
  <si>
    <t>72-1A</t>
  </si>
  <si>
    <t>72-1B</t>
  </si>
  <si>
    <t>RAng/BlkGlvb-ANG X</t>
  </si>
  <si>
    <t>Williams Farms</t>
  </si>
  <si>
    <r>
      <t xml:space="preserve">Hall Farms                                            </t>
    </r>
    <r>
      <rPr>
        <i/>
        <sz val="11"/>
        <rFont val="Arial"/>
        <family val="2"/>
      </rPr>
      <t>ground 2%</t>
    </r>
  </si>
  <si>
    <t>J L Paulk</t>
  </si>
  <si>
    <t>7-1</t>
  </si>
  <si>
    <t>7-2</t>
  </si>
  <si>
    <t>9-1B</t>
  </si>
  <si>
    <t>N 10 - N 18</t>
  </si>
  <si>
    <t>59-00-00</t>
  </si>
  <si>
    <t>6/10/2022                                        -                                         150 Days</t>
  </si>
  <si>
    <t>N 7 - N 11</t>
  </si>
  <si>
    <t>ANGUS-  ANG X</t>
  </si>
  <si>
    <t>8/18/2022                                      -                                        81 Days</t>
  </si>
  <si>
    <t>ANGUS- ANG X</t>
  </si>
  <si>
    <t>N 14 - N 19</t>
  </si>
  <si>
    <t>9/13/2022                                        -                                         62 Days</t>
  </si>
  <si>
    <t>28-1</t>
  </si>
  <si>
    <t>K &amp; P Pyle Farms</t>
  </si>
  <si>
    <t>28-2</t>
  </si>
  <si>
    <t>Moseley Brothers Cattle</t>
  </si>
  <si>
    <t>27-1</t>
  </si>
  <si>
    <t>O 31 - N 4</t>
  </si>
  <si>
    <t>7/15/2022                                        -                                         108 Days</t>
  </si>
  <si>
    <t>27-2</t>
  </si>
  <si>
    <t>N 1 - N 7</t>
  </si>
  <si>
    <t>7/20/2022                                        -                                         103 Days</t>
  </si>
  <si>
    <t>22-1A</t>
  </si>
  <si>
    <t>Stubbs Farm</t>
  </si>
  <si>
    <t>D 15 - D 20</t>
  </si>
  <si>
    <t>AN-AN X-SimmAng X</t>
  </si>
  <si>
    <t>9/15/2022                                        -                                         91 Days</t>
  </si>
  <si>
    <t>22-2</t>
  </si>
  <si>
    <t>41-1</t>
  </si>
  <si>
    <t>O 28 - N 4</t>
  </si>
  <si>
    <t>35-2</t>
  </si>
  <si>
    <t>N 14 - N 18</t>
  </si>
  <si>
    <t>67-00-00</t>
  </si>
  <si>
    <t>8/18/2022                                        -                                         88 Days</t>
  </si>
  <si>
    <t xml:space="preserve">Graham Angus                              </t>
  </si>
  <si>
    <t>8/18/2022                                        -                                         81 Days</t>
  </si>
  <si>
    <t>N 9 - N 15</t>
  </si>
  <si>
    <t>8/18/2022                                        -                                         83 Days</t>
  </si>
  <si>
    <t>8/15/2022                                        -                                         77 Days</t>
  </si>
  <si>
    <t>61-2</t>
  </si>
  <si>
    <t>64-1B</t>
  </si>
  <si>
    <t>61-04-04</t>
  </si>
  <si>
    <t>42-04-04</t>
  </si>
  <si>
    <t>D 5 - D 9</t>
  </si>
  <si>
    <t>AN-SIMMANG-COMM</t>
  </si>
  <si>
    <t>9/2/2022                                        -                                         66 Days</t>
  </si>
  <si>
    <t>71-05-04</t>
  </si>
  <si>
    <t>9/2/2022                                        -                                         94 Days</t>
  </si>
  <si>
    <t>D 9 - D 16</t>
  </si>
  <si>
    <t>9/1/2022                                        -                                         62 Days</t>
  </si>
  <si>
    <t>8/28/2021                                        -                                         67 Days</t>
  </si>
  <si>
    <t>Page 1 of 4</t>
  </si>
  <si>
    <t>Page 2 of 4</t>
  </si>
  <si>
    <t>Page 3 of 4</t>
  </si>
  <si>
    <t>Page 4 of 4</t>
  </si>
  <si>
    <t>4 R Enterprises</t>
  </si>
  <si>
    <t>80-1</t>
  </si>
  <si>
    <t>80-2</t>
  </si>
  <si>
    <t>67-1</t>
  </si>
  <si>
    <t>N 9 - N 17</t>
  </si>
  <si>
    <t>7/5/2022                                        -                                         127 Days</t>
  </si>
  <si>
    <t>67-2</t>
  </si>
  <si>
    <t>AN-SIM/AN-AN X</t>
  </si>
  <si>
    <t>8/28/2022                                        -                                         99 Days</t>
  </si>
  <si>
    <t>33-1</t>
  </si>
  <si>
    <t>7/20/2022                                        -                                         117 Days</t>
  </si>
  <si>
    <t>AN-AN X</t>
  </si>
  <si>
    <t>Billy Hixon</t>
  </si>
  <si>
    <t>73-1</t>
  </si>
  <si>
    <t>Millarden Farms</t>
  </si>
  <si>
    <t>30-1</t>
  </si>
  <si>
    <t>9/14/2022                                        -                                         61 Days</t>
  </si>
  <si>
    <t>Woody Braswell</t>
  </si>
  <si>
    <t>68/102</t>
  </si>
  <si>
    <t>102-00-00</t>
  </si>
  <si>
    <t>9/1/2022                                        -                                        67 Days</t>
  </si>
  <si>
    <t>9/1/2022                                        -                                        74 Days</t>
  </si>
  <si>
    <t>58-00-00</t>
  </si>
  <si>
    <t>74-02-00</t>
  </si>
  <si>
    <t>74-04-00</t>
  </si>
  <si>
    <t>14-46-00</t>
  </si>
  <si>
    <t>03-09-00</t>
  </si>
  <si>
    <t>12-55-00</t>
  </si>
  <si>
    <t>28-03-00</t>
  </si>
  <si>
    <t>64-1</t>
  </si>
  <si>
    <t>9/15/2022                                        -                                         76 Days</t>
  </si>
  <si>
    <t>9/15/2022                                        -                                         85 Days</t>
  </si>
  <si>
    <t>6/20/2022                                        -                                         130 Days</t>
  </si>
  <si>
    <t>21-09-00</t>
  </si>
  <si>
    <t>75-00-00</t>
  </si>
  <si>
    <t>58-01-03</t>
  </si>
  <si>
    <t>60-15-04</t>
  </si>
  <si>
    <t>40-08-34</t>
  </si>
  <si>
    <t>42-08-34</t>
  </si>
  <si>
    <t>57-11-01</t>
  </si>
  <si>
    <t>O 27 - N 1</t>
  </si>
  <si>
    <t>8/3/2022                                        -                                         85 Days</t>
  </si>
  <si>
    <t>AN-HERE-AN X</t>
  </si>
  <si>
    <t>Frank Tuner &amp; Son     3%</t>
  </si>
  <si>
    <t>52-16-01</t>
  </si>
  <si>
    <t>54-2</t>
  </si>
  <si>
    <t>54-1</t>
  </si>
  <si>
    <t>11/7/2022                                        -                                         60 Days</t>
  </si>
  <si>
    <t>26-1</t>
  </si>
  <si>
    <t>26-2</t>
  </si>
  <si>
    <t>Blackwater Investors LLC</t>
  </si>
  <si>
    <t>56-00-04</t>
  </si>
  <si>
    <t>64-00-04</t>
  </si>
  <si>
    <t>65-05-05</t>
  </si>
  <si>
    <t>8/23/2022                                        -                                          69 Days</t>
  </si>
  <si>
    <t>AN-AN X-COMM</t>
  </si>
  <si>
    <t>51-1</t>
  </si>
  <si>
    <t>51-2</t>
  </si>
  <si>
    <t>N 28 - N 30</t>
  </si>
  <si>
    <t>31-00-00</t>
  </si>
  <si>
    <t>42-00-01</t>
  </si>
  <si>
    <t>8/22/2022                                        -                                         98 Days</t>
  </si>
  <si>
    <t>AN-SIMM/ANG</t>
  </si>
  <si>
    <r>
      <t xml:space="preserve">Oct. 25, 2022 - 1:30 P.M. (Eastern) ●  </t>
    </r>
    <r>
      <rPr>
        <b/>
        <u/>
        <sz val="11.5"/>
        <rFont val="Tahoma"/>
        <family val="2"/>
      </rPr>
      <t>Sale Conference Call: 1-866-528-2256 (Access Code: 4272747#)</t>
    </r>
  </si>
  <si>
    <t>70-00-00</t>
  </si>
  <si>
    <t>120-00-00</t>
  </si>
  <si>
    <t>63-00-00</t>
  </si>
  <si>
    <t>68-00-00</t>
  </si>
  <si>
    <t>73-00-00</t>
  </si>
  <si>
    <t>33-02-00</t>
  </si>
  <si>
    <t>37-00-00</t>
  </si>
  <si>
    <t>63-05-05</t>
  </si>
  <si>
    <t>73-02-00</t>
  </si>
  <si>
    <r>
      <t xml:space="preserve">J L Paulk                                         </t>
    </r>
    <r>
      <rPr>
        <b/>
        <sz val="9"/>
        <rFont val="Arial"/>
        <family val="2"/>
      </rPr>
      <t>***Option to take all</t>
    </r>
  </si>
  <si>
    <t>35-00-00</t>
  </si>
  <si>
    <t>65-00-00</t>
  </si>
  <si>
    <t>Killarney Farms</t>
  </si>
  <si>
    <t>21-1</t>
  </si>
  <si>
    <t>21-2</t>
  </si>
  <si>
    <t>39 Lot</t>
  </si>
  <si>
    <t>D 12 - D 16</t>
  </si>
  <si>
    <t>80-00-00</t>
  </si>
  <si>
    <t>AN-ULBLK-AN X</t>
  </si>
  <si>
    <t>10/1/2022                                        -                                         72 Days</t>
  </si>
  <si>
    <t>ANG/      SIMMANG-ANG X</t>
  </si>
  <si>
    <t>8/15/2022                                        -                                        84  Days</t>
  </si>
  <si>
    <t>Jonathan Bagents</t>
  </si>
  <si>
    <t>Oct 25 - 12:30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</si>
</sst>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2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8"/>
      <name val="Tahoma"/>
      <family val="2"/>
    </font>
    <font>
      <sz val="11"/>
      <name val="Arial"/>
      <family val="2"/>
    </font>
    <font>
      <sz val="11"/>
      <name val="Small Fonts"/>
      <family val="2"/>
    </font>
    <font>
      <b/>
      <sz val="11"/>
      <name val="Arial"/>
      <family val="2"/>
    </font>
    <font>
      <b/>
      <sz val="14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b/>
      <sz val="11.5"/>
      <name val="Tahoma"/>
      <family val="2"/>
    </font>
    <font>
      <b/>
      <u/>
      <sz val="11.5"/>
      <name val="Tahoma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Calibri"/>
      <family val="2"/>
      <scheme val="minor"/>
    </font>
    <font>
      <sz val="10"/>
      <name val="Small Fonts"/>
      <family val="2"/>
    </font>
    <font>
      <sz val="12"/>
      <name val="Small Fonts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quotePrefix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/>
    <xf numFmtId="0" fontId="8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/>
    <xf numFmtId="0" fontId="10" fillId="3" borderId="0" xfId="0" applyFont="1" applyFill="1" applyAlignment="1">
      <alignment horizontal="center"/>
    </xf>
    <xf numFmtId="0" fontId="9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quotePrefix="1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/>
    </xf>
    <xf numFmtId="3" fontId="3" fillId="2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0" fontId="14" fillId="0" borderId="26" xfId="0" quotePrefix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horizontal="center" vertical="center"/>
    </xf>
    <xf numFmtId="0" fontId="14" fillId="2" borderId="3" xfId="0" quotePrefix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16" fontId="14" fillId="0" borderId="23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14" fillId="0" borderId="23" xfId="0" quotePrefix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3" xfId="0" quotePrefix="1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44" fontId="1" fillId="0" borderId="3" xfId="0" applyNumberFormat="1" applyFont="1" applyFill="1" applyBorder="1" applyAlignment="1">
      <alignment vertical="center"/>
    </xf>
    <xf numFmtId="44" fontId="1" fillId="2" borderId="3" xfId="0" applyNumberFormat="1" applyFont="1" applyFill="1" applyBorder="1" applyAlignment="1">
      <alignment horizontal="left" vertical="center"/>
    </xf>
    <xf numFmtId="0" fontId="14" fillId="0" borderId="26" xfId="0" quotePrefix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16" fontId="14" fillId="0" borderId="3" xfId="0" quotePrefix="1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vertical="center"/>
    </xf>
    <xf numFmtId="1" fontId="14" fillId="0" borderId="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" fontId="14" fillId="0" borderId="23" xfId="0" quotePrefix="1" applyNumberFormat="1" applyFont="1" applyFill="1" applyBorder="1" applyAlignment="1">
      <alignment horizontal="center" vertical="center"/>
    </xf>
    <xf numFmtId="0" fontId="14" fillId="0" borderId="3" xfId="0" quotePrefix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4" fontId="14" fillId="0" borderId="26" xfId="0" quotePrefix="1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0" fontId="14" fillId="0" borderId="35" xfId="0" quotePrefix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165" fontId="1" fillId="0" borderId="35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quotePrefix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0" fontId="14" fillId="0" borderId="3" xfId="0" quotePrefix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quotePrefix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0" fontId="14" fillId="0" borderId="4" xfId="0" quotePrefix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4" fillId="0" borderId="2" xfId="0" quotePrefix="1" applyNumberFormat="1" applyFont="1" applyFill="1" applyBorder="1" applyAlignment="1">
      <alignment horizontal="center" vertical="center"/>
    </xf>
    <xf numFmtId="0" fontId="14" fillId="0" borderId="36" xfId="0" quotePrefix="1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/>
    </xf>
    <xf numFmtId="0" fontId="14" fillId="0" borderId="36" xfId="0" quotePrefix="1" applyFont="1" applyFill="1" applyBorder="1" applyAlignment="1">
      <alignment horizontal="center" vertical="center"/>
    </xf>
    <xf numFmtId="14" fontId="14" fillId="0" borderId="36" xfId="0" quotePrefix="1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16" fontId="14" fillId="0" borderId="2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0" fontId="14" fillId="0" borderId="37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14" fillId="0" borderId="4" xfId="0" quotePrefix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21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22" fontId="13" fillId="3" borderId="0" xfId="0" quotePrefix="1" applyNumberFormat="1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/>
    </xf>
    <xf numFmtId="44" fontId="20" fillId="0" borderId="18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2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left" vertical="center"/>
    </xf>
    <xf numFmtId="44" fontId="20" fillId="0" borderId="21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" xfId="0" quotePrefix="1" applyFont="1" applyFill="1" applyBorder="1" applyAlignment="1">
      <alignment horizontal="center" vertical="center"/>
    </xf>
    <xf numFmtId="0" fontId="14" fillId="0" borderId="13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131</xdr:row>
      <xdr:rowOff>0</xdr:rowOff>
    </xdr:from>
    <xdr:ext cx="294996" cy="415498"/>
    <xdr:sp macro="" textlink="">
      <xdr:nvSpPr>
        <xdr:cNvPr id="2" name="TextBox 1"/>
        <xdr:cNvSpPr txBox="1"/>
      </xdr:nvSpPr>
      <xdr:spPr>
        <a:xfrm rot="5400000">
          <a:off x="-60251" y="17681501"/>
          <a:ext cx="415498" cy="2949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zoomScaleNormal="100" workbookViewId="0">
      <selection activeCell="A8" sqref="A8"/>
    </sheetView>
  </sheetViews>
  <sheetFormatPr defaultRowHeight="12.75" x14ac:dyDescent="0.2"/>
  <cols>
    <col min="1" max="1" width="19.85546875" customWidth="1"/>
    <col min="2" max="2" width="4.42578125" style="6" customWidth="1"/>
    <col min="3" max="3" width="6.28515625" customWidth="1"/>
    <col min="4" max="4" width="4" customWidth="1"/>
    <col min="5" max="5" width="5.5703125" customWidth="1"/>
    <col min="6" max="6" width="5.85546875" customWidth="1"/>
    <col min="7" max="7" width="12" customWidth="1"/>
    <col min="8" max="8" width="11.7109375" customWidth="1"/>
    <col min="9" max="9" width="9.7109375" customWidth="1"/>
    <col min="10" max="10" width="9.28515625" style="7" customWidth="1"/>
    <col min="11" max="11" width="8.42578125" customWidth="1"/>
    <col min="12" max="12" width="6.7109375" customWidth="1"/>
    <col min="13" max="13" width="6.28515625" customWidth="1"/>
    <col min="14" max="14" width="6.7109375" style="2" customWidth="1"/>
    <col min="15" max="15" width="11.7109375" style="2" customWidth="1"/>
    <col min="16" max="16" width="8.7109375" style="6" customWidth="1"/>
  </cols>
  <sheetData>
    <row r="1" spans="1:16" s="4" customFormat="1" ht="3.95" customHeight="1" x14ac:dyDescent="0.25">
      <c r="A1" s="25"/>
      <c r="B1" s="26"/>
      <c r="C1" s="27"/>
      <c r="D1" s="28"/>
      <c r="E1" s="28"/>
      <c r="F1" s="29"/>
      <c r="G1" s="30"/>
      <c r="H1" s="31"/>
      <c r="I1" s="25"/>
      <c r="J1" s="32"/>
      <c r="K1" s="29"/>
      <c r="L1" s="29"/>
      <c r="M1" s="29"/>
      <c r="N1" s="33"/>
      <c r="O1" s="33"/>
      <c r="P1" s="34"/>
    </row>
    <row r="2" spans="1:16" s="4" customFormat="1" ht="35.25" customHeight="1" x14ac:dyDescent="0.2">
      <c r="A2" s="235" t="s">
        <v>28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 t="s">
        <v>126</v>
      </c>
      <c r="P2" s="237"/>
    </row>
    <row r="3" spans="1:16" s="5" customFormat="1" ht="18" customHeight="1" x14ac:dyDescent="0.2">
      <c r="A3" s="238" t="s">
        <v>193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 t="s">
        <v>20</v>
      </c>
      <c r="P3" s="240"/>
    </row>
    <row r="4" spans="1:16" s="1" customFormat="1" ht="18" customHeight="1" x14ac:dyDescent="0.2">
      <c r="A4" s="241" t="s">
        <v>35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 t="s">
        <v>217</v>
      </c>
      <c r="P4" s="242"/>
    </row>
    <row r="5" spans="1:16" s="1" customFormat="1" ht="3.95" customHeight="1" thickBot="1" x14ac:dyDescent="0.25">
      <c r="A5" s="36"/>
      <c r="B5" s="37"/>
      <c r="C5" s="38"/>
      <c r="D5" s="39"/>
      <c r="E5" s="39"/>
      <c r="F5" s="40"/>
      <c r="G5" s="36"/>
      <c r="H5" s="35"/>
      <c r="I5" s="41"/>
      <c r="J5" s="42"/>
      <c r="K5" s="40"/>
      <c r="L5" s="40"/>
      <c r="M5" s="40"/>
      <c r="N5" s="43"/>
      <c r="O5" s="43"/>
      <c r="P5" s="37"/>
    </row>
    <row r="6" spans="1:16" s="3" customFormat="1" ht="27.95" customHeight="1" thickTop="1" thickBot="1" x14ac:dyDescent="0.25">
      <c r="A6" s="104" t="s">
        <v>38</v>
      </c>
      <c r="B6" s="105" t="s">
        <v>14</v>
      </c>
      <c r="C6" s="105" t="s">
        <v>13</v>
      </c>
      <c r="D6" s="106" t="s">
        <v>1</v>
      </c>
      <c r="E6" s="105" t="s">
        <v>2</v>
      </c>
      <c r="F6" s="106" t="s">
        <v>5</v>
      </c>
      <c r="G6" s="106" t="s">
        <v>6</v>
      </c>
      <c r="H6" s="106" t="s">
        <v>8</v>
      </c>
      <c r="I6" s="105" t="s">
        <v>34</v>
      </c>
      <c r="J6" s="106" t="s">
        <v>7</v>
      </c>
      <c r="K6" s="122" t="s">
        <v>25</v>
      </c>
      <c r="L6" s="105" t="s">
        <v>18</v>
      </c>
      <c r="M6" s="105" t="s">
        <v>17</v>
      </c>
      <c r="N6" s="105" t="s">
        <v>36</v>
      </c>
      <c r="O6" s="105" t="s">
        <v>19</v>
      </c>
      <c r="P6" s="107" t="s">
        <v>4</v>
      </c>
    </row>
    <row r="7" spans="1:16" s="3" customFormat="1" ht="6" customHeight="1" thickTop="1" thickBot="1" x14ac:dyDescent="0.25">
      <c r="A7" s="95"/>
      <c r="B7" s="96"/>
      <c r="C7" s="97"/>
      <c r="D7" s="96"/>
      <c r="E7" s="96"/>
      <c r="F7" s="96"/>
      <c r="G7" s="98"/>
      <c r="H7" s="99"/>
      <c r="I7" s="100"/>
      <c r="J7" s="101"/>
      <c r="K7" s="51"/>
      <c r="L7" s="102"/>
      <c r="M7" s="102"/>
      <c r="N7" s="92"/>
      <c r="O7" s="92"/>
      <c r="P7" s="103"/>
    </row>
    <row r="8" spans="1:16" s="66" customFormat="1" ht="33.950000000000003" customHeight="1" thickBot="1" x14ac:dyDescent="0.25">
      <c r="A8" s="72" t="s">
        <v>47</v>
      </c>
      <c r="B8" s="85">
        <v>1</v>
      </c>
      <c r="C8" s="153" t="s">
        <v>63</v>
      </c>
      <c r="D8" s="85" t="s">
        <v>0</v>
      </c>
      <c r="E8" s="85">
        <v>58</v>
      </c>
      <c r="F8" s="85">
        <v>865</v>
      </c>
      <c r="G8" s="87">
        <f>(E8)*F8</f>
        <v>50170</v>
      </c>
      <c r="H8" s="76" t="s">
        <v>78</v>
      </c>
      <c r="I8" s="85" t="s">
        <v>152</v>
      </c>
      <c r="J8" s="111" t="s">
        <v>40</v>
      </c>
      <c r="K8" s="152" t="s">
        <v>80</v>
      </c>
      <c r="L8" s="218" t="s">
        <v>9</v>
      </c>
      <c r="M8" s="218" t="s">
        <v>12</v>
      </c>
      <c r="N8" s="68" t="s">
        <v>24</v>
      </c>
      <c r="O8" s="128"/>
      <c r="P8" s="129"/>
    </row>
    <row r="9" spans="1:16" s="3" customFormat="1" ht="6" customHeight="1" thickBot="1" x14ac:dyDescent="0.25">
      <c r="A9" s="77"/>
      <c r="B9" s="51"/>
      <c r="C9" s="79"/>
      <c r="D9" s="78"/>
      <c r="E9" s="78"/>
      <c r="F9" s="78"/>
      <c r="G9" s="80"/>
      <c r="H9" s="79"/>
      <c r="I9" s="81"/>
      <c r="J9" s="109"/>
      <c r="K9" s="80"/>
      <c r="L9" s="219"/>
      <c r="M9" s="219"/>
      <c r="N9" s="18"/>
      <c r="O9" s="126"/>
      <c r="P9" s="127"/>
    </row>
    <row r="10" spans="1:16" s="66" customFormat="1" ht="33.950000000000003" customHeight="1" thickBot="1" x14ac:dyDescent="0.25">
      <c r="A10" s="72" t="s">
        <v>47</v>
      </c>
      <c r="B10" s="85">
        <v>2</v>
      </c>
      <c r="C10" s="153" t="s">
        <v>77</v>
      </c>
      <c r="D10" s="85" t="s">
        <v>0</v>
      </c>
      <c r="E10" s="85">
        <v>59</v>
      </c>
      <c r="F10" s="85">
        <v>860</v>
      </c>
      <c r="G10" s="87">
        <f>(E10)*F10</f>
        <v>50740</v>
      </c>
      <c r="H10" s="76" t="s">
        <v>106</v>
      </c>
      <c r="I10" s="85" t="s">
        <v>79</v>
      </c>
      <c r="J10" s="111" t="s">
        <v>40</v>
      </c>
      <c r="K10" s="171" t="s">
        <v>80</v>
      </c>
      <c r="L10" s="218" t="s">
        <v>9</v>
      </c>
      <c r="M10" s="218" t="s">
        <v>12</v>
      </c>
      <c r="N10" s="68" t="s">
        <v>24</v>
      </c>
      <c r="O10" s="128"/>
      <c r="P10" s="129"/>
    </row>
    <row r="11" spans="1:16" s="3" customFormat="1" ht="6" customHeight="1" thickBot="1" x14ac:dyDescent="0.25">
      <c r="A11" s="77"/>
      <c r="B11" s="51"/>
      <c r="C11" s="79"/>
      <c r="D11" s="78"/>
      <c r="E11" s="78"/>
      <c r="F11" s="78"/>
      <c r="G11" s="80"/>
      <c r="H11" s="79"/>
      <c r="I11" s="81"/>
      <c r="J11" s="109"/>
      <c r="K11" s="80"/>
      <c r="L11" s="219"/>
      <c r="M11" s="219"/>
      <c r="N11" s="18"/>
      <c r="O11" s="126"/>
      <c r="P11" s="127"/>
    </row>
    <row r="12" spans="1:16" s="66" customFormat="1" ht="33.950000000000003" customHeight="1" thickBot="1" x14ac:dyDescent="0.25">
      <c r="A12" s="135" t="s">
        <v>72</v>
      </c>
      <c r="B12" s="149">
        <v>3</v>
      </c>
      <c r="C12" s="136" t="s">
        <v>69</v>
      </c>
      <c r="D12" s="149" t="s">
        <v>0</v>
      </c>
      <c r="E12" s="149">
        <v>60</v>
      </c>
      <c r="F12" s="149">
        <v>815</v>
      </c>
      <c r="G12" s="146">
        <f>E12*F12</f>
        <v>48900</v>
      </c>
      <c r="H12" s="88" t="s">
        <v>92</v>
      </c>
      <c r="I12" s="150" t="s">
        <v>181</v>
      </c>
      <c r="J12" s="123" t="s">
        <v>59</v>
      </c>
      <c r="K12" s="152" t="s">
        <v>125</v>
      </c>
      <c r="L12" s="220" t="s">
        <v>27</v>
      </c>
      <c r="M12" s="221" t="s">
        <v>12</v>
      </c>
      <c r="N12" s="151" t="s">
        <v>24</v>
      </c>
      <c r="O12" s="130"/>
      <c r="P12" s="131"/>
    </row>
    <row r="13" spans="1:16" s="3" customFormat="1" ht="6" customHeight="1" thickBot="1" x14ac:dyDescent="0.25">
      <c r="A13" s="77"/>
      <c r="B13" s="78"/>
      <c r="C13" s="79"/>
      <c r="D13" s="78"/>
      <c r="E13" s="78"/>
      <c r="F13" s="78"/>
      <c r="G13" s="80"/>
      <c r="H13" s="79"/>
      <c r="I13" s="81"/>
      <c r="J13" s="82"/>
      <c r="K13" s="80"/>
      <c r="L13" s="219"/>
      <c r="M13" s="219"/>
      <c r="N13" s="19"/>
      <c r="O13" s="126"/>
      <c r="P13" s="127"/>
    </row>
    <row r="14" spans="1:16" s="64" customFormat="1" ht="33.950000000000003" customHeight="1" thickBot="1" x14ac:dyDescent="0.25">
      <c r="A14" s="84" t="s">
        <v>109</v>
      </c>
      <c r="B14" s="85">
        <v>4</v>
      </c>
      <c r="C14" s="85" t="s">
        <v>43</v>
      </c>
      <c r="D14" s="85" t="s">
        <v>0</v>
      </c>
      <c r="E14" s="85">
        <v>120</v>
      </c>
      <c r="F14" s="85">
        <v>810</v>
      </c>
      <c r="G14" s="87">
        <f>E14*F14</f>
        <v>97200</v>
      </c>
      <c r="H14" s="88" t="s">
        <v>81</v>
      </c>
      <c r="I14" s="85" t="s">
        <v>195</v>
      </c>
      <c r="J14" s="112" t="s">
        <v>30</v>
      </c>
      <c r="K14" s="144" t="s">
        <v>110</v>
      </c>
      <c r="L14" s="218" t="s">
        <v>27</v>
      </c>
      <c r="M14" s="223" t="s">
        <v>11</v>
      </c>
      <c r="N14" s="68" t="s">
        <v>24</v>
      </c>
      <c r="O14" s="128"/>
      <c r="P14" s="129"/>
    </row>
    <row r="15" spans="1:16" s="3" customFormat="1" ht="6" customHeight="1" thickBot="1" x14ac:dyDescent="0.25">
      <c r="A15" s="94"/>
      <c r="B15" s="78"/>
      <c r="C15" s="79"/>
      <c r="D15" s="78"/>
      <c r="E15" s="78"/>
      <c r="F15" s="78"/>
      <c r="G15" s="80"/>
      <c r="H15" s="79"/>
      <c r="I15" s="81"/>
      <c r="J15" s="109"/>
      <c r="K15" s="80"/>
      <c r="L15" s="219"/>
      <c r="M15" s="219"/>
      <c r="N15" s="18"/>
      <c r="O15" s="78"/>
      <c r="P15" s="117"/>
    </row>
    <row r="16" spans="1:16" s="65" customFormat="1" ht="33.950000000000003" customHeight="1" thickBot="1" x14ac:dyDescent="0.25">
      <c r="A16" s="72" t="s">
        <v>53</v>
      </c>
      <c r="B16" s="73">
        <v>5</v>
      </c>
      <c r="C16" s="74" t="s">
        <v>103</v>
      </c>
      <c r="D16" s="73" t="s">
        <v>0</v>
      </c>
      <c r="E16" s="73">
        <v>62</v>
      </c>
      <c r="F16" s="73">
        <v>810</v>
      </c>
      <c r="G16" s="75">
        <f>E16*F16</f>
        <v>50220</v>
      </c>
      <c r="H16" s="88" t="s">
        <v>104</v>
      </c>
      <c r="I16" s="76" t="s">
        <v>58</v>
      </c>
      <c r="J16" s="123" t="s">
        <v>49</v>
      </c>
      <c r="K16" s="185" t="s">
        <v>162</v>
      </c>
      <c r="L16" s="220" t="s">
        <v>9</v>
      </c>
      <c r="M16" s="221" t="s">
        <v>12</v>
      </c>
      <c r="N16" s="69" t="s">
        <v>24</v>
      </c>
      <c r="O16" s="128"/>
      <c r="P16" s="116"/>
    </row>
    <row r="17" spans="1:16" s="3" customFormat="1" ht="6" customHeight="1" thickBot="1" x14ac:dyDescent="0.25">
      <c r="A17" s="93"/>
      <c r="B17" s="11"/>
      <c r="C17" s="12"/>
      <c r="D17" s="11"/>
      <c r="E17" s="11"/>
      <c r="F17" s="11"/>
      <c r="G17" s="13"/>
      <c r="H17" s="14"/>
      <c r="I17" s="15"/>
      <c r="J17" s="109"/>
      <c r="K17" s="51"/>
      <c r="L17" s="222"/>
      <c r="M17" s="222"/>
      <c r="N17" s="19"/>
      <c r="O17" s="19"/>
      <c r="P17" s="114"/>
    </row>
    <row r="18" spans="1:16" s="65" customFormat="1" ht="33.950000000000003" customHeight="1" thickBot="1" x14ac:dyDescent="0.25">
      <c r="A18" s="72" t="s">
        <v>41</v>
      </c>
      <c r="B18" s="73">
        <v>6</v>
      </c>
      <c r="C18" s="134" t="s">
        <v>51</v>
      </c>
      <c r="D18" s="73" t="s">
        <v>0</v>
      </c>
      <c r="E18" s="73">
        <v>60</v>
      </c>
      <c r="F18" s="73">
        <v>800</v>
      </c>
      <c r="G18" s="75">
        <f>E18*F18</f>
        <v>48000</v>
      </c>
      <c r="H18" s="88" t="s">
        <v>85</v>
      </c>
      <c r="I18" s="76" t="s">
        <v>155</v>
      </c>
      <c r="J18" s="139" t="s">
        <v>48</v>
      </c>
      <c r="K18" s="144" t="s">
        <v>86</v>
      </c>
      <c r="L18" s="223" t="s">
        <v>9</v>
      </c>
      <c r="M18" s="223" t="s">
        <v>10</v>
      </c>
      <c r="N18" s="69" t="s">
        <v>24</v>
      </c>
      <c r="O18" s="124"/>
      <c r="P18" s="125"/>
    </row>
    <row r="19" spans="1:16" s="3" customFormat="1" ht="6" customHeight="1" thickBot="1" x14ac:dyDescent="0.25">
      <c r="A19" s="93"/>
      <c r="B19" s="11"/>
      <c r="C19" s="12"/>
      <c r="D19" s="11"/>
      <c r="E19" s="11"/>
      <c r="F19" s="11"/>
      <c r="G19" s="13"/>
      <c r="H19" s="14"/>
      <c r="I19" s="15"/>
      <c r="J19" s="109"/>
      <c r="K19" s="51"/>
      <c r="L19" s="222"/>
      <c r="M19" s="222"/>
      <c r="N19" s="19"/>
      <c r="O19" s="126"/>
      <c r="P19" s="127"/>
    </row>
    <row r="20" spans="1:16" s="65" customFormat="1" ht="33.950000000000003" customHeight="1" thickBot="1" x14ac:dyDescent="0.25">
      <c r="A20" s="72" t="s">
        <v>37</v>
      </c>
      <c r="B20" s="141">
        <v>7</v>
      </c>
      <c r="C20" s="74" t="s">
        <v>62</v>
      </c>
      <c r="D20" s="73" t="s">
        <v>0</v>
      </c>
      <c r="E20" s="73">
        <v>62</v>
      </c>
      <c r="F20" s="73">
        <v>800</v>
      </c>
      <c r="G20" s="75">
        <f>E20*F20</f>
        <v>49600</v>
      </c>
      <c r="H20" s="76" t="s">
        <v>67</v>
      </c>
      <c r="I20" s="73" t="s">
        <v>58</v>
      </c>
      <c r="J20" s="110" t="s">
        <v>33</v>
      </c>
      <c r="K20" s="178" t="s">
        <v>124</v>
      </c>
      <c r="L20" s="223" t="s">
        <v>9</v>
      </c>
      <c r="M20" s="223" t="s">
        <v>11</v>
      </c>
      <c r="N20" s="69" t="s">
        <v>24</v>
      </c>
      <c r="O20" s="124"/>
      <c r="P20" s="125"/>
    </row>
    <row r="21" spans="1:16" s="3" customFormat="1" ht="6" customHeight="1" thickBot="1" x14ac:dyDescent="0.25">
      <c r="A21" s="94"/>
      <c r="B21" s="78"/>
      <c r="C21" s="79"/>
      <c r="D21" s="78"/>
      <c r="E21" s="78"/>
      <c r="F21" s="78"/>
      <c r="G21" s="80"/>
      <c r="H21" s="79"/>
      <c r="I21" s="81"/>
      <c r="J21" s="109"/>
      <c r="K21" s="80"/>
      <c r="L21" s="219"/>
      <c r="M21" s="219"/>
      <c r="N21" s="18"/>
      <c r="O21" s="126"/>
      <c r="P21" s="127"/>
    </row>
    <row r="22" spans="1:16" s="66" customFormat="1" ht="33.950000000000003" customHeight="1" thickBot="1" x14ac:dyDescent="0.25">
      <c r="A22" s="72" t="s">
        <v>142</v>
      </c>
      <c r="B22" s="89">
        <v>8</v>
      </c>
      <c r="C22" s="89" t="s">
        <v>143</v>
      </c>
      <c r="D22" s="181" t="s">
        <v>0</v>
      </c>
      <c r="E22" s="89">
        <v>63</v>
      </c>
      <c r="F22" s="181">
        <v>800</v>
      </c>
      <c r="G22" s="183">
        <f>E22*F22</f>
        <v>50400</v>
      </c>
      <c r="H22" s="88" t="s">
        <v>81</v>
      </c>
      <c r="I22" s="187" t="s">
        <v>196</v>
      </c>
      <c r="J22" s="112" t="s">
        <v>141</v>
      </c>
      <c r="K22" s="211" t="s">
        <v>177</v>
      </c>
      <c r="L22" s="223" t="s">
        <v>9</v>
      </c>
      <c r="M22" s="223" t="s">
        <v>10</v>
      </c>
      <c r="N22" s="179" t="s">
        <v>24</v>
      </c>
      <c r="O22" s="128"/>
      <c r="P22" s="180"/>
    </row>
    <row r="23" spans="1:16" s="3" customFormat="1" ht="6" customHeight="1" thickBot="1" x14ac:dyDescent="0.25">
      <c r="A23" s="77"/>
      <c r="B23" s="78"/>
      <c r="C23" s="79"/>
      <c r="D23" s="78"/>
      <c r="E23" s="78"/>
      <c r="F23" s="78"/>
      <c r="G23" s="80"/>
      <c r="H23" s="79"/>
      <c r="I23" s="81"/>
      <c r="J23" s="82"/>
      <c r="K23" s="80"/>
      <c r="L23" s="219"/>
      <c r="M23" s="219"/>
      <c r="N23" s="19"/>
      <c r="O23" s="19"/>
      <c r="P23" s="115"/>
    </row>
    <row r="24" spans="1:16" s="66" customFormat="1" ht="33.950000000000003" customHeight="1" thickBot="1" x14ac:dyDescent="0.25">
      <c r="A24" s="72" t="s">
        <v>216</v>
      </c>
      <c r="B24" s="89">
        <v>9</v>
      </c>
      <c r="C24" s="89" t="s">
        <v>133</v>
      </c>
      <c r="D24" s="176" t="s">
        <v>0</v>
      </c>
      <c r="E24" s="89">
        <v>62</v>
      </c>
      <c r="F24" s="176">
        <v>800</v>
      </c>
      <c r="G24" s="146">
        <f>E24*F24</f>
        <v>49600</v>
      </c>
      <c r="H24" s="88" t="s">
        <v>134</v>
      </c>
      <c r="I24" s="89" t="s">
        <v>165</v>
      </c>
      <c r="J24" s="110" t="s">
        <v>137</v>
      </c>
      <c r="K24" s="178" t="s">
        <v>135</v>
      </c>
      <c r="L24" s="223" t="s">
        <v>9</v>
      </c>
      <c r="M24" s="223" t="s">
        <v>11</v>
      </c>
      <c r="N24" s="174" t="s">
        <v>24</v>
      </c>
      <c r="O24" s="128"/>
      <c r="P24" s="175"/>
    </row>
    <row r="25" spans="1:16" s="3" customFormat="1" ht="6" customHeight="1" thickBot="1" x14ac:dyDescent="0.25">
      <c r="A25" s="77"/>
      <c r="B25" s="78"/>
      <c r="C25" s="79"/>
      <c r="D25" s="78"/>
      <c r="E25" s="78"/>
      <c r="F25" s="78"/>
      <c r="G25" s="80"/>
      <c r="H25" s="79"/>
      <c r="I25" s="81"/>
      <c r="J25" s="82"/>
      <c r="K25" s="80"/>
      <c r="L25" s="219"/>
      <c r="M25" s="219"/>
      <c r="N25" s="19"/>
      <c r="O25" s="19"/>
      <c r="P25" s="115"/>
    </row>
    <row r="26" spans="1:16" s="66" customFormat="1" ht="33.950000000000003" customHeight="1" thickBot="1" x14ac:dyDescent="0.25">
      <c r="A26" s="135" t="s">
        <v>74</v>
      </c>
      <c r="B26" s="141">
        <v>10</v>
      </c>
      <c r="C26" s="172" t="s">
        <v>75</v>
      </c>
      <c r="D26" s="141" t="s">
        <v>0</v>
      </c>
      <c r="E26" s="141">
        <v>67</v>
      </c>
      <c r="F26" s="141">
        <v>755</v>
      </c>
      <c r="G26" s="146">
        <f>E26*F26</f>
        <v>50585</v>
      </c>
      <c r="H26" s="76" t="s">
        <v>81</v>
      </c>
      <c r="I26" s="184" t="s">
        <v>107</v>
      </c>
      <c r="J26" s="123" t="s">
        <v>141</v>
      </c>
      <c r="K26" s="144" t="s">
        <v>150</v>
      </c>
      <c r="L26" s="223" t="s">
        <v>9</v>
      </c>
      <c r="M26" s="218" t="s">
        <v>12</v>
      </c>
      <c r="N26" s="147" t="s">
        <v>24</v>
      </c>
      <c r="O26" s="142"/>
      <c r="P26" s="143"/>
    </row>
    <row r="27" spans="1:16" s="3" customFormat="1" ht="6" customHeight="1" thickBot="1" x14ac:dyDescent="0.25">
      <c r="A27" s="77"/>
      <c r="B27" s="78"/>
      <c r="C27" s="79"/>
      <c r="D27" s="78"/>
      <c r="E27" s="78"/>
      <c r="F27" s="78"/>
      <c r="G27" s="80"/>
      <c r="H27" s="79"/>
      <c r="I27" s="81"/>
      <c r="J27" s="82"/>
      <c r="K27" s="80"/>
      <c r="L27" s="219"/>
      <c r="M27" s="219"/>
      <c r="N27" s="19"/>
      <c r="O27" s="126"/>
      <c r="P27" s="127"/>
    </row>
    <row r="28" spans="1:16" s="65" customFormat="1" ht="34.9" customHeight="1" thickBot="1" x14ac:dyDescent="0.25">
      <c r="A28" s="72" t="s">
        <v>73</v>
      </c>
      <c r="B28" s="73">
        <v>11</v>
      </c>
      <c r="C28" s="74" t="s">
        <v>159</v>
      </c>
      <c r="D28" s="73" t="s">
        <v>0</v>
      </c>
      <c r="E28" s="73">
        <v>69</v>
      </c>
      <c r="F28" s="73">
        <v>730</v>
      </c>
      <c r="G28" s="75">
        <f>E28*F28</f>
        <v>50370</v>
      </c>
      <c r="H28" s="76" t="s">
        <v>81</v>
      </c>
      <c r="I28" s="76" t="s">
        <v>116</v>
      </c>
      <c r="J28" s="111" t="s">
        <v>119</v>
      </c>
      <c r="K28" s="144" t="s">
        <v>120</v>
      </c>
      <c r="L28" s="223" t="s">
        <v>9</v>
      </c>
      <c r="M28" s="223" t="s">
        <v>11</v>
      </c>
      <c r="N28" s="69" t="s">
        <v>24</v>
      </c>
      <c r="O28" s="124"/>
      <c r="P28" s="125"/>
    </row>
    <row r="29" spans="1:16" s="3" customFormat="1" ht="6" customHeight="1" thickBot="1" x14ac:dyDescent="0.25">
      <c r="A29" s="93"/>
      <c r="B29" s="11"/>
      <c r="C29" s="12"/>
      <c r="D29" s="11"/>
      <c r="E29" s="11"/>
      <c r="F29" s="11"/>
      <c r="G29" s="13"/>
      <c r="H29" s="14"/>
      <c r="I29" s="15"/>
      <c r="J29" s="109"/>
      <c r="K29" s="51"/>
      <c r="L29" s="17"/>
      <c r="M29" s="17"/>
      <c r="N29" s="19"/>
      <c r="O29" s="126"/>
      <c r="P29" s="127"/>
    </row>
    <row r="30" spans="1:16" s="66" customFormat="1" ht="33.950000000000003" customHeight="1" thickBot="1" x14ac:dyDescent="0.25">
      <c r="A30" s="135" t="s">
        <v>72</v>
      </c>
      <c r="B30" s="149">
        <v>12</v>
      </c>
      <c r="C30" s="154" t="s">
        <v>70</v>
      </c>
      <c r="D30" s="149" t="s">
        <v>0</v>
      </c>
      <c r="E30" s="149">
        <v>68</v>
      </c>
      <c r="F30" s="149">
        <v>720</v>
      </c>
      <c r="G30" s="146">
        <f>E30*F30</f>
        <v>48960</v>
      </c>
      <c r="H30" s="88" t="s">
        <v>92</v>
      </c>
      <c r="I30" s="150" t="s">
        <v>182</v>
      </c>
      <c r="J30" s="123" t="s">
        <v>59</v>
      </c>
      <c r="K30" s="152" t="s">
        <v>138</v>
      </c>
      <c r="L30" s="220" t="s">
        <v>27</v>
      </c>
      <c r="M30" s="221" t="s">
        <v>12</v>
      </c>
      <c r="N30" s="151" t="s">
        <v>24</v>
      </c>
      <c r="O30" s="130"/>
      <c r="P30" s="131"/>
    </row>
    <row r="31" spans="1:16" s="3" customFormat="1" ht="6" customHeight="1" thickBot="1" x14ac:dyDescent="0.25">
      <c r="A31" s="77"/>
      <c r="B31" s="78"/>
      <c r="C31" s="79"/>
      <c r="D31" s="78"/>
      <c r="E31" s="78"/>
      <c r="F31" s="78"/>
      <c r="G31" s="80"/>
      <c r="H31" s="79"/>
      <c r="I31" s="81"/>
      <c r="J31" s="82"/>
      <c r="K31" s="80"/>
      <c r="L31" s="219"/>
      <c r="M31" s="219"/>
      <c r="N31" s="19"/>
      <c r="O31" s="126"/>
      <c r="P31" s="127"/>
    </row>
    <row r="32" spans="1:16" s="4" customFormat="1" ht="2.25" customHeight="1" x14ac:dyDescent="0.25">
      <c r="A32" s="25"/>
      <c r="B32" s="26"/>
      <c r="C32" s="27"/>
      <c r="D32" s="28"/>
      <c r="E32" s="28"/>
      <c r="F32" s="29"/>
      <c r="G32" s="30"/>
      <c r="H32" s="31"/>
      <c r="I32" s="25"/>
      <c r="J32" s="32"/>
      <c r="K32" s="29"/>
      <c r="L32" s="29"/>
      <c r="M32" s="29"/>
      <c r="N32" s="33"/>
      <c r="O32" s="33"/>
      <c r="P32" s="34"/>
    </row>
    <row r="33" spans="1:16" s="4" customFormat="1" ht="33.75" customHeight="1" x14ac:dyDescent="0.2">
      <c r="A33" s="235" t="s">
        <v>28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 t="s">
        <v>127</v>
      </c>
      <c r="P33" s="237"/>
    </row>
    <row r="34" spans="1:16" s="5" customFormat="1" ht="20.100000000000001" customHeight="1" x14ac:dyDescent="0.2">
      <c r="A34" s="238" t="s">
        <v>193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9" t="s">
        <v>20</v>
      </c>
      <c r="P34" s="240"/>
    </row>
    <row r="35" spans="1:16" s="1" customFormat="1" ht="20.100000000000001" customHeight="1" x14ac:dyDescent="0.2">
      <c r="A35" s="241" t="s">
        <v>35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2" t="s">
        <v>217</v>
      </c>
      <c r="P35" s="242"/>
    </row>
    <row r="36" spans="1:16" s="1" customFormat="1" ht="3.95" customHeight="1" thickBot="1" x14ac:dyDescent="0.25">
      <c r="A36" s="36"/>
      <c r="B36" s="37"/>
      <c r="C36" s="38"/>
      <c r="D36" s="39"/>
      <c r="E36" s="39"/>
      <c r="F36" s="40"/>
      <c r="G36" s="36"/>
      <c r="H36" s="121"/>
      <c r="I36" s="41"/>
      <c r="J36" s="42"/>
      <c r="K36" s="40"/>
      <c r="L36" s="40"/>
      <c r="M36" s="40"/>
      <c r="N36" s="43"/>
      <c r="O36" s="43"/>
      <c r="P36" s="37"/>
    </row>
    <row r="37" spans="1:16" s="3" customFormat="1" ht="36" customHeight="1" thickTop="1" thickBot="1" x14ac:dyDescent="0.25">
      <c r="A37" s="104" t="s">
        <v>38</v>
      </c>
      <c r="B37" s="105" t="s">
        <v>14</v>
      </c>
      <c r="C37" s="105" t="s">
        <v>13</v>
      </c>
      <c r="D37" s="106" t="s">
        <v>1</v>
      </c>
      <c r="E37" s="105" t="s">
        <v>2</v>
      </c>
      <c r="F37" s="106" t="s">
        <v>5</v>
      </c>
      <c r="G37" s="106" t="s">
        <v>6</v>
      </c>
      <c r="H37" s="106" t="s">
        <v>8</v>
      </c>
      <c r="I37" s="105" t="s">
        <v>34</v>
      </c>
      <c r="J37" s="106" t="s">
        <v>7</v>
      </c>
      <c r="K37" s="105" t="s">
        <v>29</v>
      </c>
      <c r="L37" s="105" t="s">
        <v>18</v>
      </c>
      <c r="M37" s="105" t="s">
        <v>17</v>
      </c>
      <c r="N37" s="105" t="s">
        <v>36</v>
      </c>
      <c r="O37" s="105" t="s">
        <v>19</v>
      </c>
      <c r="P37" s="107" t="s">
        <v>4</v>
      </c>
    </row>
    <row r="38" spans="1:16" s="3" customFormat="1" ht="6" customHeight="1" thickTop="1" thickBot="1" x14ac:dyDescent="0.25">
      <c r="A38" s="94"/>
      <c r="B38" s="78"/>
      <c r="C38" s="79"/>
      <c r="D38" s="78"/>
      <c r="E38" s="78"/>
      <c r="F38" s="78"/>
      <c r="G38" s="80"/>
      <c r="H38" s="79"/>
      <c r="I38" s="81"/>
      <c r="J38" s="109"/>
      <c r="K38" s="80"/>
      <c r="L38" s="13"/>
      <c r="M38" s="13"/>
      <c r="N38" s="18"/>
      <c r="O38" s="78"/>
      <c r="P38" s="117"/>
    </row>
    <row r="39" spans="1:16" s="67" customFormat="1" ht="33.950000000000003" customHeight="1" thickBot="1" x14ac:dyDescent="0.25">
      <c r="A39" s="84" t="s">
        <v>44</v>
      </c>
      <c r="B39" s="85">
        <v>13</v>
      </c>
      <c r="C39" s="85" t="s">
        <v>56</v>
      </c>
      <c r="D39" s="85" t="s">
        <v>0</v>
      </c>
      <c r="E39" s="85">
        <v>68</v>
      </c>
      <c r="F39" s="85">
        <v>715</v>
      </c>
      <c r="G39" s="87">
        <f>E39*F39</f>
        <v>48620</v>
      </c>
      <c r="H39" s="184" t="s">
        <v>123</v>
      </c>
      <c r="I39" s="85" t="s">
        <v>197</v>
      </c>
      <c r="J39" s="155" t="s">
        <v>46</v>
      </c>
      <c r="K39" s="152" t="s">
        <v>161</v>
      </c>
      <c r="L39" s="218" t="s">
        <v>9</v>
      </c>
      <c r="M39" s="218" t="s">
        <v>10</v>
      </c>
      <c r="N39" s="68" t="s">
        <v>24</v>
      </c>
      <c r="O39" s="128"/>
      <c r="P39" s="129"/>
    </row>
    <row r="40" spans="1:16" s="3" customFormat="1" ht="6" customHeight="1" thickBot="1" x14ac:dyDescent="0.25">
      <c r="A40" s="94"/>
      <c r="B40" s="78"/>
      <c r="C40" s="79"/>
      <c r="D40" s="78"/>
      <c r="E40" s="78"/>
      <c r="F40" s="78"/>
      <c r="G40" s="80"/>
      <c r="H40" s="79"/>
      <c r="I40" s="81"/>
      <c r="J40" s="109"/>
      <c r="K40" s="80"/>
      <c r="L40" s="219"/>
      <c r="M40" s="219"/>
      <c r="N40" s="18"/>
      <c r="O40" s="126"/>
      <c r="P40" s="127"/>
    </row>
    <row r="41" spans="1:16" s="65" customFormat="1" ht="33" customHeight="1" thickBot="1" x14ac:dyDescent="0.25">
      <c r="A41" s="72" t="s">
        <v>180</v>
      </c>
      <c r="B41" s="89">
        <v>14</v>
      </c>
      <c r="C41" s="89" t="s">
        <v>66</v>
      </c>
      <c r="D41" s="210" t="s">
        <v>0</v>
      </c>
      <c r="E41" s="89">
        <v>73</v>
      </c>
      <c r="F41" s="210">
        <v>685</v>
      </c>
      <c r="G41" s="212">
        <f>E41*F41</f>
        <v>50005</v>
      </c>
      <c r="H41" s="88" t="s">
        <v>92</v>
      </c>
      <c r="I41" s="89" t="s">
        <v>198</v>
      </c>
      <c r="J41" s="111" t="s">
        <v>185</v>
      </c>
      <c r="K41" s="211" t="s">
        <v>184</v>
      </c>
      <c r="L41" s="223" t="s">
        <v>9</v>
      </c>
      <c r="M41" s="223" t="s">
        <v>12</v>
      </c>
      <c r="N41" s="208" t="s">
        <v>24</v>
      </c>
      <c r="O41" s="128"/>
      <c r="P41" s="209"/>
    </row>
    <row r="42" spans="1:16" s="3" customFormat="1" ht="6" customHeight="1" thickBot="1" x14ac:dyDescent="0.25">
      <c r="A42" s="93"/>
      <c r="B42" s="11"/>
      <c r="C42" s="12"/>
      <c r="D42" s="11"/>
      <c r="E42" s="11"/>
      <c r="F42" s="11"/>
      <c r="G42" s="13"/>
      <c r="H42" s="14"/>
      <c r="I42" s="15"/>
      <c r="J42" s="109"/>
      <c r="K42" s="51"/>
      <c r="L42" s="222"/>
      <c r="M42" s="222"/>
      <c r="N42" s="19"/>
      <c r="O42" s="19"/>
      <c r="P42" s="114"/>
    </row>
    <row r="43" spans="1:16" s="67" customFormat="1" ht="34.5" customHeight="1" thickBot="1" x14ac:dyDescent="0.25">
      <c r="A43" s="84" t="s">
        <v>173</v>
      </c>
      <c r="B43" s="85">
        <v>15</v>
      </c>
      <c r="C43" s="86" t="s">
        <v>176</v>
      </c>
      <c r="D43" s="85" t="s">
        <v>0</v>
      </c>
      <c r="E43" s="85">
        <v>69</v>
      </c>
      <c r="F43" s="85">
        <v>685</v>
      </c>
      <c r="G43" s="87">
        <f>E43*F43</f>
        <v>47265</v>
      </c>
      <c r="H43" s="76" t="s">
        <v>170</v>
      </c>
      <c r="I43" s="88" t="s">
        <v>169</v>
      </c>
      <c r="J43" s="111" t="s">
        <v>172</v>
      </c>
      <c r="K43" s="211" t="s">
        <v>171</v>
      </c>
      <c r="L43" s="218" t="s">
        <v>9</v>
      </c>
      <c r="M43" s="224" t="s">
        <v>12</v>
      </c>
      <c r="N43" s="68" t="s">
        <v>24</v>
      </c>
      <c r="O43" s="128"/>
      <c r="P43" s="129"/>
    </row>
    <row r="44" spans="1:16" s="3" customFormat="1" ht="6" customHeight="1" thickBot="1" x14ac:dyDescent="0.25">
      <c r="A44" s="94"/>
      <c r="B44" s="78"/>
      <c r="C44" s="79"/>
      <c r="D44" s="78"/>
      <c r="E44" s="78"/>
      <c r="F44" s="78"/>
      <c r="G44" s="80"/>
      <c r="H44" s="79"/>
      <c r="I44" s="81"/>
      <c r="J44" s="109"/>
      <c r="K44" s="80"/>
      <c r="L44" s="219"/>
      <c r="M44" s="219"/>
      <c r="N44" s="18"/>
      <c r="O44" s="78"/>
      <c r="P44" s="117"/>
    </row>
    <row r="45" spans="1:16" s="67" customFormat="1" ht="34.5" customHeight="1" thickBot="1" x14ac:dyDescent="0.25">
      <c r="A45" s="84" t="s">
        <v>98</v>
      </c>
      <c r="B45" s="85">
        <v>16</v>
      </c>
      <c r="C45" s="86" t="s">
        <v>97</v>
      </c>
      <c r="D45" s="85" t="s">
        <v>0</v>
      </c>
      <c r="E45" s="85">
        <v>73</v>
      </c>
      <c r="F45" s="85">
        <v>685</v>
      </c>
      <c r="G45" s="87">
        <f>E45*F45</f>
        <v>50005</v>
      </c>
      <c r="H45" s="76" t="s">
        <v>99</v>
      </c>
      <c r="I45" s="88" t="s">
        <v>201</v>
      </c>
      <c r="J45" s="111" t="s">
        <v>100</v>
      </c>
      <c r="K45" s="144" t="s">
        <v>101</v>
      </c>
      <c r="L45" s="218" t="s">
        <v>9</v>
      </c>
      <c r="M45" s="224" t="s">
        <v>10</v>
      </c>
      <c r="N45" s="68" t="s">
        <v>24</v>
      </c>
      <c r="O45" s="128"/>
      <c r="P45" s="129"/>
    </row>
    <row r="46" spans="1:16" s="3" customFormat="1" ht="6" customHeight="1" thickBot="1" x14ac:dyDescent="0.25">
      <c r="A46" s="94"/>
      <c r="B46" s="78"/>
      <c r="C46" s="79"/>
      <c r="D46" s="78"/>
      <c r="E46" s="78"/>
      <c r="F46" s="78"/>
      <c r="G46" s="80"/>
      <c r="H46" s="79"/>
      <c r="I46" s="81"/>
      <c r="J46" s="109"/>
      <c r="K46" s="80"/>
      <c r="L46" s="219"/>
      <c r="M46" s="219"/>
      <c r="N46" s="18"/>
      <c r="O46" s="78"/>
      <c r="P46" s="117"/>
    </row>
    <row r="47" spans="1:16" s="67" customFormat="1" ht="34.5" customHeight="1" thickBot="1" x14ac:dyDescent="0.25">
      <c r="A47" s="84" t="s">
        <v>61</v>
      </c>
      <c r="B47" s="85">
        <v>17</v>
      </c>
      <c r="C47" s="153" t="s">
        <v>64</v>
      </c>
      <c r="D47" s="85" t="s">
        <v>0</v>
      </c>
      <c r="E47" s="85">
        <v>76</v>
      </c>
      <c r="F47" s="85">
        <v>665</v>
      </c>
      <c r="G47" s="87">
        <f>E47*F47</f>
        <v>50540</v>
      </c>
      <c r="H47" s="88" t="s">
        <v>81</v>
      </c>
      <c r="I47" s="85" t="s">
        <v>153</v>
      </c>
      <c r="J47" s="123" t="s">
        <v>82</v>
      </c>
      <c r="K47" s="152" t="s">
        <v>83</v>
      </c>
      <c r="L47" s="226" t="s">
        <v>9</v>
      </c>
      <c r="M47" s="227" t="s">
        <v>10</v>
      </c>
      <c r="N47" s="68" t="s">
        <v>24</v>
      </c>
      <c r="O47" s="128"/>
      <c r="P47" s="129"/>
    </row>
    <row r="48" spans="1:16" s="3" customFormat="1" ht="6" customHeight="1" thickBot="1" x14ac:dyDescent="0.25">
      <c r="A48" s="94"/>
      <c r="B48" s="78"/>
      <c r="C48" s="79"/>
      <c r="D48" s="78"/>
      <c r="E48" s="78"/>
      <c r="F48" s="78"/>
      <c r="G48" s="80"/>
      <c r="H48" s="80"/>
      <c r="I48" s="81"/>
      <c r="J48" s="109"/>
      <c r="K48" s="80"/>
      <c r="L48" s="219"/>
      <c r="M48" s="219"/>
      <c r="N48" s="18"/>
      <c r="O48" s="126"/>
      <c r="P48" s="127"/>
    </row>
    <row r="49" spans="1:16" s="66" customFormat="1" ht="18" customHeight="1" x14ac:dyDescent="0.2">
      <c r="A49" s="135" t="s">
        <v>88</v>
      </c>
      <c r="B49" s="261">
        <v>18</v>
      </c>
      <c r="C49" s="89" t="s">
        <v>87</v>
      </c>
      <c r="D49" s="89" t="s">
        <v>0</v>
      </c>
      <c r="E49" s="89">
        <v>37</v>
      </c>
      <c r="F49" s="261">
        <v>650</v>
      </c>
      <c r="G49" s="277">
        <f>(E49+E50)*F49</f>
        <v>46800</v>
      </c>
      <c r="H49" s="263" t="s">
        <v>81</v>
      </c>
      <c r="I49" s="187" t="s">
        <v>200</v>
      </c>
      <c r="J49" s="279" t="s">
        <v>214</v>
      </c>
      <c r="K49" s="267" t="s">
        <v>215</v>
      </c>
      <c r="L49" s="220" t="s">
        <v>9</v>
      </c>
      <c r="M49" s="273" t="s">
        <v>10</v>
      </c>
      <c r="N49" s="255" t="s">
        <v>24</v>
      </c>
      <c r="O49" s="271"/>
      <c r="P49" s="257"/>
    </row>
    <row r="50" spans="1:16" s="65" customFormat="1" ht="18" customHeight="1" thickBot="1" x14ac:dyDescent="0.25">
      <c r="A50" s="217" t="s">
        <v>130</v>
      </c>
      <c r="B50" s="262"/>
      <c r="C50" s="201" t="s">
        <v>131</v>
      </c>
      <c r="D50" s="202" t="s">
        <v>0</v>
      </c>
      <c r="E50" s="202">
        <v>35</v>
      </c>
      <c r="F50" s="262"/>
      <c r="G50" s="278"/>
      <c r="H50" s="264"/>
      <c r="I50" s="204" t="s">
        <v>199</v>
      </c>
      <c r="J50" s="280"/>
      <c r="K50" s="268"/>
      <c r="L50" s="225"/>
      <c r="M50" s="274"/>
      <c r="N50" s="256"/>
      <c r="O50" s="272"/>
      <c r="P50" s="258"/>
    </row>
    <row r="51" spans="1:16" s="3" customFormat="1" ht="6" customHeight="1" thickBot="1" x14ac:dyDescent="0.25">
      <c r="A51" s="77"/>
      <c r="B51" s="78"/>
      <c r="C51" s="79"/>
      <c r="D51" s="78"/>
      <c r="E51" s="78"/>
      <c r="F51" s="78"/>
      <c r="G51" s="80"/>
      <c r="H51" s="79"/>
      <c r="I51" s="81"/>
      <c r="J51" s="82"/>
      <c r="K51" s="80"/>
      <c r="L51" s="219"/>
      <c r="M51" s="219"/>
      <c r="N51" s="19"/>
      <c r="O51" s="126"/>
      <c r="P51" s="127"/>
    </row>
    <row r="52" spans="1:16" s="67" customFormat="1" ht="34.5" customHeight="1" thickBot="1" x14ac:dyDescent="0.25">
      <c r="A52" s="84" t="s">
        <v>144</v>
      </c>
      <c r="B52" s="85">
        <v>19</v>
      </c>
      <c r="C52" s="85" t="s">
        <v>145</v>
      </c>
      <c r="D52" s="85" t="s">
        <v>0</v>
      </c>
      <c r="E52" s="85">
        <v>75</v>
      </c>
      <c r="F52" s="85">
        <v>645</v>
      </c>
      <c r="G52" s="186">
        <f>E52*F52</f>
        <v>48375</v>
      </c>
      <c r="H52" s="88" t="s">
        <v>106</v>
      </c>
      <c r="I52" s="85" t="s">
        <v>202</v>
      </c>
      <c r="J52" s="155" t="s">
        <v>141</v>
      </c>
      <c r="K52" s="185" t="s">
        <v>146</v>
      </c>
      <c r="L52" s="220" t="s">
        <v>27</v>
      </c>
      <c r="M52" s="221" t="s">
        <v>12</v>
      </c>
      <c r="N52" s="68" t="s">
        <v>24</v>
      </c>
      <c r="O52" s="128"/>
      <c r="P52" s="129"/>
    </row>
    <row r="53" spans="1:16" s="3" customFormat="1" ht="6" customHeight="1" thickBot="1" x14ac:dyDescent="0.25">
      <c r="A53" s="94"/>
      <c r="B53" s="78"/>
      <c r="C53" s="79"/>
      <c r="D53" s="78"/>
      <c r="E53" s="78"/>
      <c r="F53" s="78"/>
      <c r="G53" s="80"/>
      <c r="H53" s="79"/>
      <c r="I53" s="81"/>
      <c r="J53" s="109"/>
      <c r="K53" s="80"/>
      <c r="L53" s="219"/>
      <c r="M53" s="219"/>
      <c r="N53" s="18"/>
      <c r="O53" s="78"/>
      <c r="P53" s="117"/>
    </row>
    <row r="54" spans="1:16" s="67" customFormat="1" ht="34.5" customHeight="1" thickBot="1" x14ac:dyDescent="0.25">
      <c r="A54" s="84" t="s">
        <v>54</v>
      </c>
      <c r="B54" s="85">
        <v>20</v>
      </c>
      <c r="C54" s="86" t="s">
        <v>139</v>
      </c>
      <c r="D54" s="85" t="s">
        <v>0</v>
      </c>
      <c r="E54" s="85">
        <v>79</v>
      </c>
      <c r="F54" s="85">
        <v>640</v>
      </c>
      <c r="G54" s="87">
        <f>E54*F54</f>
        <v>50560</v>
      </c>
      <c r="H54" s="88" t="s">
        <v>106</v>
      </c>
      <c r="I54" s="85" t="s">
        <v>166</v>
      </c>
      <c r="J54" s="111" t="s">
        <v>55</v>
      </c>
      <c r="K54" s="178" t="s">
        <v>140</v>
      </c>
      <c r="L54" s="218" t="s">
        <v>9</v>
      </c>
      <c r="M54" s="224" t="s">
        <v>12</v>
      </c>
      <c r="N54" s="68" t="s">
        <v>24</v>
      </c>
      <c r="O54" s="128"/>
      <c r="P54" s="129"/>
    </row>
    <row r="55" spans="1:16" s="3" customFormat="1" ht="6" customHeight="1" thickBot="1" x14ac:dyDescent="0.25">
      <c r="A55" s="94"/>
      <c r="B55" s="78"/>
      <c r="C55" s="79"/>
      <c r="D55" s="78"/>
      <c r="E55" s="78"/>
      <c r="F55" s="78"/>
      <c r="G55" s="80"/>
      <c r="H55" s="79"/>
      <c r="I55" s="81"/>
      <c r="J55" s="109"/>
      <c r="K55" s="80"/>
      <c r="L55" s="219"/>
      <c r="M55" s="219"/>
      <c r="N55" s="18"/>
      <c r="O55" s="78"/>
      <c r="P55" s="117"/>
    </row>
    <row r="56" spans="1:16" s="64" customFormat="1" ht="34.5" customHeight="1" thickBot="1" x14ac:dyDescent="0.25">
      <c r="A56" s="84" t="s">
        <v>109</v>
      </c>
      <c r="B56" s="85">
        <v>21</v>
      </c>
      <c r="C56" s="85" t="s">
        <v>42</v>
      </c>
      <c r="D56" s="85" t="s">
        <v>0</v>
      </c>
      <c r="E56" s="85">
        <v>70</v>
      </c>
      <c r="F56" s="85">
        <v>640</v>
      </c>
      <c r="G56" s="87">
        <f>E56*F56</f>
        <v>44800</v>
      </c>
      <c r="H56" s="88" t="s">
        <v>111</v>
      </c>
      <c r="I56" s="85" t="s">
        <v>194</v>
      </c>
      <c r="J56" s="112" t="s">
        <v>30</v>
      </c>
      <c r="K56" s="178" t="s">
        <v>112</v>
      </c>
      <c r="L56" s="218" t="s">
        <v>27</v>
      </c>
      <c r="M56" s="223" t="s">
        <v>11</v>
      </c>
      <c r="N56" s="68" t="s">
        <v>24</v>
      </c>
      <c r="O56" s="128"/>
      <c r="P56" s="129"/>
    </row>
    <row r="57" spans="1:16" s="3" customFormat="1" ht="6" customHeight="1" thickBot="1" x14ac:dyDescent="0.25">
      <c r="A57" s="94"/>
      <c r="B57" s="78"/>
      <c r="C57" s="79"/>
      <c r="D57" s="78"/>
      <c r="E57" s="78"/>
      <c r="F57" s="78"/>
      <c r="G57" s="80"/>
      <c r="H57" s="79"/>
      <c r="I57" s="81"/>
      <c r="J57" s="109"/>
      <c r="K57" s="80"/>
      <c r="L57" s="219"/>
      <c r="M57" s="219"/>
      <c r="N57" s="18"/>
      <c r="O57" s="78"/>
      <c r="P57" s="117"/>
    </row>
    <row r="58" spans="1:16" s="67" customFormat="1" ht="34.5" customHeight="1" thickBot="1" x14ac:dyDescent="0.25">
      <c r="A58" s="84" t="s">
        <v>90</v>
      </c>
      <c r="B58" s="85">
        <v>22</v>
      </c>
      <c r="C58" s="86" t="s">
        <v>91</v>
      </c>
      <c r="D58" s="85" t="s">
        <v>0</v>
      </c>
      <c r="E58" s="85">
        <v>82</v>
      </c>
      <c r="F58" s="85">
        <v>615</v>
      </c>
      <c r="G58" s="87">
        <f>E58*F58</f>
        <v>50430</v>
      </c>
      <c r="H58" s="76" t="s">
        <v>92</v>
      </c>
      <c r="I58" s="85" t="s">
        <v>167</v>
      </c>
      <c r="J58" s="111" t="s">
        <v>119</v>
      </c>
      <c r="K58" s="144" t="s">
        <v>93</v>
      </c>
      <c r="L58" s="218" t="s">
        <v>9</v>
      </c>
      <c r="M58" s="224" t="s">
        <v>11</v>
      </c>
      <c r="N58" s="68" t="s">
        <v>24</v>
      </c>
      <c r="O58" s="128"/>
      <c r="P58" s="129"/>
    </row>
    <row r="59" spans="1:16" s="3" customFormat="1" ht="6" customHeight="1" thickBot="1" x14ac:dyDescent="0.25">
      <c r="A59" s="94"/>
      <c r="B59" s="78"/>
      <c r="C59" s="79"/>
      <c r="D59" s="78"/>
      <c r="E59" s="78"/>
      <c r="F59" s="78"/>
      <c r="G59" s="80"/>
      <c r="H59" s="79"/>
      <c r="I59" s="81"/>
      <c r="J59" s="109"/>
      <c r="K59" s="80"/>
      <c r="L59" s="219"/>
      <c r="M59" s="219"/>
      <c r="N59" s="18"/>
      <c r="O59" s="126"/>
      <c r="P59" s="127"/>
    </row>
    <row r="60" spans="1:16" s="66" customFormat="1" ht="34.5" customHeight="1" thickBot="1" x14ac:dyDescent="0.25">
      <c r="A60" s="72" t="s">
        <v>206</v>
      </c>
      <c r="B60" s="89">
        <v>23</v>
      </c>
      <c r="C60" s="89" t="s">
        <v>207</v>
      </c>
      <c r="D60" s="141" t="s">
        <v>0</v>
      </c>
      <c r="E60" s="89">
        <v>80</v>
      </c>
      <c r="F60" s="141">
        <v>610</v>
      </c>
      <c r="G60" s="87">
        <f>E60*F60</f>
        <v>48800</v>
      </c>
      <c r="H60" s="88" t="s">
        <v>210</v>
      </c>
      <c r="I60" s="89" t="s">
        <v>211</v>
      </c>
      <c r="J60" s="111" t="s">
        <v>212</v>
      </c>
      <c r="K60" s="234" t="s">
        <v>213</v>
      </c>
      <c r="L60" s="218" t="s">
        <v>9</v>
      </c>
      <c r="M60" s="224"/>
      <c r="N60" s="68" t="s">
        <v>24</v>
      </c>
      <c r="O60" s="128"/>
      <c r="P60" s="148"/>
    </row>
    <row r="61" spans="1:16" s="3" customFormat="1" ht="6" customHeight="1" thickBot="1" x14ac:dyDescent="0.25">
      <c r="A61" s="77"/>
      <c r="B61" s="78"/>
      <c r="C61" s="79"/>
      <c r="D61" s="78"/>
      <c r="E61" s="78"/>
      <c r="F61" s="78"/>
      <c r="G61" s="80"/>
      <c r="H61" s="79"/>
      <c r="I61" s="81"/>
      <c r="J61" s="82"/>
      <c r="K61" s="80"/>
      <c r="L61" s="80"/>
      <c r="M61" s="80"/>
      <c r="N61" s="19"/>
      <c r="O61" s="19"/>
      <c r="P61" s="115"/>
    </row>
    <row r="62" spans="1:16" s="65" customFormat="1" ht="34.5" customHeight="1" thickBot="1" x14ac:dyDescent="0.25">
      <c r="A62" s="72" t="s">
        <v>73</v>
      </c>
      <c r="B62" s="73">
        <v>24</v>
      </c>
      <c r="C62" s="74" t="s">
        <v>115</v>
      </c>
      <c r="D62" s="73" t="s">
        <v>0</v>
      </c>
      <c r="E62" s="73">
        <v>50</v>
      </c>
      <c r="F62" s="73">
        <v>625</v>
      </c>
      <c r="G62" s="75">
        <f>E62*F62</f>
        <v>31250</v>
      </c>
      <c r="H62" s="76" t="s">
        <v>118</v>
      </c>
      <c r="I62" s="76" t="s">
        <v>117</v>
      </c>
      <c r="J62" s="111" t="s">
        <v>119</v>
      </c>
      <c r="K62" s="178" t="s">
        <v>122</v>
      </c>
      <c r="L62" s="223" t="s">
        <v>9</v>
      </c>
      <c r="M62" s="223" t="s">
        <v>11</v>
      </c>
      <c r="N62" s="69" t="s">
        <v>24</v>
      </c>
      <c r="O62" s="124"/>
      <c r="P62" s="125"/>
    </row>
    <row r="63" spans="1:16" s="3" customFormat="1" ht="6" customHeight="1" thickBot="1" x14ac:dyDescent="0.25">
      <c r="A63" s="93"/>
      <c r="B63" s="11"/>
      <c r="C63" s="12"/>
      <c r="D63" s="11"/>
      <c r="E63" s="11"/>
      <c r="F63" s="11"/>
      <c r="G63" s="13"/>
      <c r="H63" s="14"/>
      <c r="I63" s="15"/>
      <c r="J63" s="109"/>
      <c r="K63" s="51"/>
      <c r="L63" s="222"/>
      <c r="M63" s="222"/>
      <c r="N63" s="19"/>
      <c r="O63" s="126"/>
      <c r="P63" s="127"/>
    </row>
    <row r="64" spans="1:16" s="65" customFormat="1" ht="2.1" customHeight="1" x14ac:dyDescent="0.2">
      <c r="A64" s="157"/>
      <c r="B64" s="158"/>
      <c r="C64" s="159"/>
      <c r="D64" s="158"/>
      <c r="E64" s="158"/>
      <c r="F64" s="158"/>
      <c r="G64" s="160"/>
      <c r="H64" s="161"/>
      <c r="I64" s="161"/>
      <c r="J64" s="162"/>
      <c r="K64" s="163"/>
      <c r="L64" s="164"/>
      <c r="M64" s="164"/>
      <c r="N64" s="165"/>
      <c r="O64" s="166"/>
      <c r="P64" s="167"/>
    </row>
    <row r="65" spans="1:16" s="65" customFormat="1" ht="3" customHeight="1" x14ac:dyDescent="0.2">
      <c r="A65" s="188"/>
      <c r="B65" s="189"/>
      <c r="C65" s="190"/>
      <c r="D65" s="189"/>
      <c r="E65" s="189"/>
      <c r="F65" s="189"/>
      <c r="G65" s="191"/>
      <c r="H65" s="192"/>
      <c r="I65" s="192"/>
      <c r="J65" s="193"/>
      <c r="K65" s="194"/>
      <c r="L65" s="195"/>
      <c r="M65" s="195"/>
      <c r="N65" s="196"/>
      <c r="O65" s="197"/>
      <c r="P65" s="198"/>
    </row>
    <row r="66" spans="1:16" s="4" customFormat="1" ht="32.25" customHeight="1" x14ac:dyDescent="0.2">
      <c r="A66" s="235" t="s">
        <v>28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6" t="s">
        <v>128</v>
      </c>
      <c r="P66" s="237"/>
    </row>
    <row r="67" spans="1:16" s="5" customFormat="1" ht="20.100000000000001" customHeight="1" x14ac:dyDescent="0.2">
      <c r="A67" s="238" t="s">
        <v>193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9" t="s">
        <v>20</v>
      </c>
      <c r="P67" s="240"/>
    </row>
    <row r="68" spans="1:16" s="1" customFormat="1" ht="20.100000000000001" customHeight="1" x14ac:dyDescent="0.2">
      <c r="A68" s="241" t="s">
        <v>35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2" t="s">
        <v>217</v>
      </c>
      <c r="P68" s="242"/>
    </row>
    <row r="69" spans="1:16" s="1" customFormat="1" ht="3.95" customHeight="1" thickBot="1" x14ac:dyDescent="0.25">
      <c r="A69" s="36"/>
      <c r="B69" s="37"/>
      <c r="C69" s="38"/>
      <c r="D69" s="39"/>
      <c r="E69" s="39"/>
      <c r="F69" s="40"/>
      <c r="G69" s="36"/>
      <c r="H69" s="173"/>
      <c r="I69" s="41"/>
      <c r="J69" s="42"/>
      <c r="K69" s="40"/>
      <c r="L69" s="40"/>
      <c r="M69" s="40"/>
      <c r="N69" s="43"/>
      <c r="O69" s="43"/>
      <c r="P69" s="37"/>
    </row>
    <row r="70" spans="1:16" s="3" customFormat="1" ht="36" customHeight="1" thickTop="1" thickBot="1" x14ac:dyDescent="0.25">
      <c r="A70" s="22" t="s">
        <v>38</v>
      </c>
      <c r="B70" s="21" t="s">
        <v>14</v>
      </c>
      <c r="C70" s="21" t="s">
        <v>13</v>
      </c>
      <c r="D70" s="23" t="s">
        <v>1</v>
      </c>
      <c r="E70" s="21" t="s">
        <v>2</v>
      </c>
      <c r="F70" s="23" t="s">
        <v>5</v>
      </c>
      <c r="G70" s="23" t="s">
        <v>6</v>
      </c>
      <c r="H70" s="23" t="s">
        <v>8</v>
      </c>
      <c r="I70" s="21" t="s">
        <v>31</v>
      </c>
      <c r="J70" s="23" t="s">
        <v>7</v>
      </c>
      <c r="K70" s="21" t="s">
        <v>25</v>
      </c>
      <c r="L70" s="21" t="s">
        <v>18</v>
      </c>
      <c r="M70" s="21" t="s">
        <v>17</v>
      </c>
      <c r="N70" s="105" t="s">
        <v>36</v>
      </c>
      <c r="O70" s="21" t="s">
        <v>19</v>
      </c>
      <c r="P70" s="24" t="s">
        <v>4</v>
      </c>
    </row>
    <row r="71" spans="1:16" s="3" customFormat="1" ht="6" customHeight="1" thickBot="1" x14ac:dyDescent="0.25">
      <c r="A71" s="77"/>
      <c r="B71" s="78"/>
      <c r="C71" s="79"/>
      <c r="D71" s="78"/>
      <c r="E71" s="78"/>
      <c r="F71" s="78"/>
      <c r="G71" s="80"/>
      <c r="H71" s="79"/>
      <c r="I71" s="81"/>
      <c r="J71" s="82"/>
      <c r="K71" s="80"/>
      <c r="L71" s="13"/>
      <c r="M71" s="13"/>
      <c r="N71" s="18"/>
      <c r="O71" s="78"/>
      <c r="P71" s="83"/>
    </row>
    <row r="72" spans="1:16" s="66" customFormat="1" ht="20.100000000000001" customHeight="1" x14ac:dyDescent="0.2">
      <c r="A72" s="259" t="s">
        <v>65</v>
      </c>
      <c r="B72" s="261">
        <v>25</v>
      </c>
      <c r="C72" s="200" t="s">
        <v>178</v>
      </c>
      <c r="D72" s="89" t="s">
        <v>0</v>
      </c>
      <c r="E72" s="89">
        <v>31</v>
      </c>
      <c r="F72" s="89">
        <v>755</v>
      </c>
      <c r="G72" s="120">
        <f>E72*F72</f>
        <v>23405</v>
      </c>
      <c r="H72" s="263" t="s">
        <v>95</v>
      </c>
      <c r="I72" s="187" t="s">
        <v>158</v>
      </c>
      <c r="J72" s="269" t="s">
        <v>71</v>
      </c>
      <c r="K72" s="267" t="s">
        <v>96</v>
      </c>
      <c r="L72" s="220" t="s">
        <v>9</v>
      </c>
      <c r="M72" s="273" t="s">
        <v>12</v>
      </c>
      <c r="N72" s="255" t="s">
        <v>24</v>
      </c>
      <c r="O72" s="206"/>
      <c r="P72" s="275"/>
    </row>
    <row r="73" spans="1:16" s="66" customFormat="1" ht="20.100000000000001" customHeight="1" thickBot="1" x14ac:dyDescent="0.25">
      <c r="A73" s="260"/>
      <c r="B73" s="262"/>
      <c r="C73" s="201" t="s">
        <v>179</v>
      </c>
      <c r="D73" s="202" t="s">
        <v>3</v>
      </c>
      <c r="E73" s="202">
        <v>30</v>
      </c>
      <c r="F73" s="202">
        <v>710</v>
      </c>
      <c r="G73" s="203">
        <f>E73*F73</f>
        <v>21300</v>
      </c>
      <c r="H73" s="264" t="s">
        <v>95</v>
      </c>
      <c r="I73" s="204" t="s">
        <v>163</v>
      </c>
      <c r="J73" s="270"/>
      <c r="K73" s="268"/>
      <c r="L73" s="225" t="s">
        <v>21</v>
      </c>
      <c r="M73" s="274"/>
      <c r="N73" s="256"/>
      <c r="O73" s="207"/>
      <c r="P73" s="276"/>
    </row>
    <row r="74" spans="1:16" s="3" customFormat="1" ht="6" customHeight="1" thickBot="1" x14ac:dyDescent="0.25">
      <c r="A74" s="93"/>
      <c r="B74" s="11"/>
      <c r="C74" s="12"/>
      <c r="D74" s="11"/>
      <c r="E74" s="11"/>
      <c r="F74" s="11"/>
      <c r="G74" s="13"/>
      <c r="H74" s="14"/>
      <c r="I74" s="15"/>
      <c r="J74" s="109"/>
      <c r="K74" s="51"/>
      <c r="L74" s="222"/>
      <c r="M74" s="222"/>
      <c r="N74" s="19"/>
      <c r="O74" s="19"/>
      <c r="P74" s="114"/>
    </row>
    <row r="75" spans="1:16" s="65" customFormat="1" ht="20.100000000000001" customHeight="1" x14ac:dyDescent="0.2">
      <c r="A75" s="259" t="s">
        <v>147</v>
      </c>
      <c r="B75" s="261">
        <v>26</v>
      </c>
      <c r="C75" s="134" t="s">
        <v>186</v>
      </c>
      <c r="D75" s="73" t="s">
        <v>0</v>
      </c>
      <c r="E75" s="73">
        <v>31</v>
      </c>
      <c r="F75" s="73">
        <v>700</v>
      </c>
      <c r="G75" s="75">
        <f>E75*F75</f>
        <v>21700</v>
      </c>
      <c r="H75" s="263" t="s">
        <v>188</v>
      </c>
      <c r="I75" s="76" t="s">
        <v>189</v>
      </c>
      <c r="J75" s="269" t="s">
        <v>192</v>
      </c>
      <c r="K75" s="267" t="s">
        <v>191</v>
      </c>
      <c r="L75" s="223" t="s">
        <v>9</v>
      </c>
      <c r="M75" s="273" t="s">
        <v>12</v>
      </c>
      <c r="N75" s="255" t="s">
        <v>24</v>
      </c>
      <c r="O75" s="128"/>
      <c r="P75" s="257"/>
    </row>
    <row r="76" spans="1:16" s="65" customFormat="1" ht="20.100000000000001" customHeight="1" thickBot="1" x14ac:dyDescent="0.25">
      <c r="A76" s="260"/>
      <c r="B76" s="262"/>
      <c r="C76" s="134" t="s">
        <v>187</v>
      </c>
      <c r="D76" s="73" t="s">
        <v>3</v>
      </c>
      <c r="E76" s="73">
        <v>43</v>
      </c>
      <c r="F76" s="73">
        <v>610</v>
      </c>
      <c r="G76" s="75">
        <f>E76*F76</f>
        <v>26230</v>
      </c>
      <c r="H76" s="264"/>
      <c r="I76" s="156" t="s">
        <v>190</v>
      </c>
      <c r="J76" s="270"/>
      <c r="K76" s="268"/>
      <c r="L76" s="223" t="s">
        <v>21</v>
      </c>
      <c r="M76" s="274"/>
      <c r="N76" s="256" t="s">
        <v>24</v>
      </c>
      <c r="O76" s="124"/>
      <c r="P76" s="258"/>
    </row>
    <row r="77" spans="1:16" s="3" customFormat="1" ht="6" customHeight="1" thickBot="1" x14ac:dyDescent="0.25">
      <c r="A77" s="94"/>
      <c r="B77" s="78"/>
      <c r="C77" s="79"/>
      <c r="D77" s="78"/>
      <c r="E77" s="78"/>
      <c r="F77" s="78"/>
      <c r="G77" s="80"/>
      <c r="H77" s="79"/>
      <c r="I77" s="81"/>
      <c r="J77" s="109"/>
      <c r="K77" s="80"/>
      <c r="L77" s="219"/>
      <c r="M77" s="219"/>
      <c r="N77" s="18"/>
      <c r="O77" s="78"/>
      <c r="P77" s="117"/>
    </row>
    <row r="78" spans="1:16" s="65" customFormat="1" ht="20.100000000000001" customHeight="1" x14ac:dyDescent="0.2">
      <c r="A78" s="259" t="s">
        <v>41</v>
      </c>
      <c r="B78" s="261">
        <v>27</v>
      </c>
      <c r="C78" s="134" t="s">
        <v>50</v>
      </c>
      <c r="D78" s="73" t="s">
        <v>0</v>
      </c>
      <c r="E78" s="73">
        <v>67</v>
      </c>
      <c r="F78" s="73">
        <v>650</v>
      </c>
      <c r="G78" s="75">
        <f>E78*F78</f>
        <v>43550</v>
      </c>
      <c r="H78" s="263" t="s">
        <v>85</v>
      </c>
      <c r="I78" s="76" t="s">
        <v>157</v>
      </c>
      <c r="J78" s="265" t="s">
        <v>48</v>
      </c>
      <c r="K78" s="267" t="s">
        <v>86</v>
      </c>
      <c r="L78" s="223" t="s">
        <v>9</v>
      </c>
      <c r="M78" s="223" t="s">
        <v>10</v>
      </c>
      <c r="N78" s="255" t="s">
        <v>24</v>
      </c>
      <c r="O78" s="128"/>
      <c r="P78" s="257"/>
    </row>
    <row r="79" spans="1:16" s="65" customFormat="1" ht="20.100000000000001" customHeight="1" thickBot="1" x14ac:dyDescent="0.25">
      <c r="A79" s="260"/>
      <c r="B79" s="262"/>
      <c r="C79" s="134" t="s">
        <v>52</v>
      </c>
      <c r="D79" s="73" t="s">
        <v>3</v>
      </c>
      <c r="E79" s="73">
        <v>12</v>
      </c>
      <c r="F79" s="73">
        <v>560</v>
      </c>
      <c r="G79" s="75">
        <f>E79*F79</f>
        <v>6720</v>
      </c>
      <c r="H79" s="264"/>
      <c r="I79" s="156" t="s">
        <v>156</v>
      </c>
      <c r="J79" s="266"/>
      <c r="K79" s="268"/>
      <c r="L79" s="223" t="s">
        <v>21</v>
      </c>
      <c r="M79" s="223" t="s">
        <v>12</v>
      </c>
      <c r="N79" s="256"/>
      <c r="O79" s="124"/>
      <c r="P79" s="258"/>
    </row>
    <row r="80" spans="1:16" s="3" customFormat="1" ht="6" customHeight="1" thickBot="1" x14ac:dyDescent="0.25">
      <c r="A80" s="94"/>
      <c r="B80" s="78"/>
      <c r="C80" s="79"/>
      <c r="D80" s="78"/>
      <c r="E80" s="78"/>
      <c r="F80" s="78"/>
      <c r="G80" s="80"/>
      <c r="H80" s="80"/>
      <c r="I80" s="81"/>
      <c r="J80" s="109"/>
      <c r="K80" s="80"/>
      <c r="L80" s="219"/>
      <c r="M80" s="219"/>
      <c r="N80" s="18"/>
      <c r="O80" s="78"/>
      <c r="P80" s="117"/>
    </row>
    <row r="81" spans="1:16" s="65" customFormat="1" ht="20.100000000000001" customHeight="1" x14ac:dyDescent="0.2">
      <c r="A81" s="259"/>
      <c r="B81" s="261"/>
      <c r="C81" s="134"/>
      <c r="D81" s="73"/>
      <c r="E81" s="73"/>
      <c r="F81" s="73"/>
      <c r="G81" s="75"/>
      <c r="H81" s="263"/>
      <c r="I81" s="76"/>
      <c r="J81" s="269"/>
      <c r="K81" s="267"/>
      <c r="L81" s="223"/>
      <c r="M81" s="223"/>
      <c r="N81" s="255"/>
      <c r="O81" s="128"/>
      <c r="P81" s="257"/>
    </row>
    <row r="82" spans="1:16" s="65" customFormat="1" ht="20.100000000000001" customHeight="1" thickBot="1" x14ac:dyDescent="0.25">
      <c r="A82" s="260"/>
      <c r="B82" s="262"/>
      <c r="C82" s="134"/>
      <c r="D82" s="73"/>
      <c r="E82" s="73"/>
      <c r="F82" s="73"/>
      <c r="G82" s="75"/>
      <c r="H82" s="264"/>
      <c r="I82" s="156"/>
      <c r="J82" s="270"/>
      <c r="K82" s="268"/>
      <c r="L82" s="223"/>
      <c r="M82" s="223"/>
      <c r="N82" s="256"/>
      <c r="O82" s="124"/>
      <c r="P82" s="258"/>
    </row>
    <row r="83" spans="1:16" s="3" customFormat="1" ht="6" customHeight="1" thickBot="1" x14ac:dyDescent="0.25">
      <c r="A83" s="94"/>
      <c r="B83" s="78"/>
      <c r="C83" s="79"/>
      <c r="D83" s="78"/>
      <c r="E83" s="78"/>
      <c r="F83" s="78"/>
      <c r="G83" s="80"/>
      <c r="H83" s="79"/>
      <c r="I83" s="81"/>
      <c r="J83" s="109"/>
      <c r="K83" s="80"/>
      <c r="L83" s="230"/>
      <c r="M83" s="230"/>
      <c r="N83" s="18"/>
      <c r="O83" s="78"/>
      <c r="P83" s="117"/>
    </row>
    <row r="84" spans="1:16" s="65" customFormat="1" ht="35.1" customHeight="1" thickBot="1" x14ac:dyDescent="0.25">
      <c r="A84" s="72"/>
      <c r="B84" s="73"/>
      <c r="C84" s="74"/>
      <c r="D84" s="73"/>
      <c r="E84" s="73"/>
      <c r="F84" s="73"/>
      <c r="G84" s="75"/>
      <c r="H84" s="88"/>
      <c r="I84" s="76"/>
      <c r="J84" s="111"/>
      <c r="K84" s="182"/>
      <c r="L84" s="229"/>
      <c r="M84" s="229"/>
      <c r="N84" s="69"/>
      <c r="O84" s="124"/>
      <c r="P84" s="125"/>
    </row>
    <row r="85" spans="1:16" s="3" customFormat="1" ht="6" customHeight="1" thickBot="1" x14ac:dyDescent="0.25">
      <c r="A85" s="93"/>
      <c r="B85" s="11"/>
      <c r="C85" s="12"/>
      <c r="D85" s="11"/>
      <c r="E85" s="11"/>
      <c r="F85" s="11"/>
      <c r="G85" s="13"/>
      <c r="H85" s="14"/>
      <c r="I85" s="15"/>
      <c r="J85" s="109"/>
      <c r="K85" s="51"/>
      <c r="L85" s="228"/>
      <c r="M85" s="228"/>
      <c r="N85" s="19"/>
      <c r="O85" s="19"/>
      <c r="P85" s="114"/>
    </row>
    <row r="86" spans="1:16" s="66" customFormat="1" ht="34.9" customHeight="1" thickBot="1" x14ac:dyDescent="0.25">
      <c r="A86" s="135" t="s">
        <v>203</v>
      </c>
      <c r="B86" s="169">
        <v>28</v>
      </c>
      <c r="C86" s="172" t="s">
        <v>76</v>
      </c>
      <c r="D86" s="169" t="s">
        <v>3</v>
      </c>
      <c r="E86" s="199" t="s">
        <v>148</v>
      </c>
      <c r="F86" s="169">
        <v>745</v>
      </c>
      <c r="G86" s="146">
        <f>68*745</f>
        <v>50660</v>
      </c>
      <c r="H86" s="76" t="s">
        <v>106</v>
      </c>
      <c r="I86" s="170" t="s">
        <v>149</v>
      </c>
      <c r="J86" s="123" t="s">
        <v>141</v>
      </c>
      <c r="K86" s="185" t="s">
        <v>151</v>
      </c>
      <c r="L86" s="220" t="s">
        <v>21</v>
      </c>
      <c r="M86" s="221" t="s">
        <v>12</v>
      </c>
      <c r="N86" s="168" t="s">
        <v>24</v>
      </c>
      <c r="O86" s="142"/>
      <c r="P86" s="143"/>
    </row>
    <row r="87" spans="1:16" s="3" customFormat="1" ht="6" customHeight="1" thickBot="1" x14ac:dyDescent="0.25">
      <c r="A87" s="77"/>
      <c r="B87" s="78"/>
      <c r="C87" s="79"/>
      <c r="D87" s="78"/>
      <c r="E87" s="78"/>
      <c r="F87" s="78"/>
      <c r="G87" s="80"/>
      <c r="H87" s="79"/>
      <c r="I87" s="81"/>
      <c r="J87" s="82"/>
      <c r="K87" s="80"/>
      <c r="L87" s="219"/>
      <c r="M87" s="219"/>
      <c r="N87" s="19"/>
      <c r="O87" s="126"/>
      <c r="P87" s="127"/>
    </row>
    <row r="88" spans="1:16" s="67" customFormat="1" ht="34.5" customHeight="1" thickBot="1" x14ac:dyDescent="0.25">
      <c r="A88" s="84" t="s">
        <v>173</v>
      </c>
      <c r="B88" s="85">
        <v>29</v>
      </c>
      <c r="C88" s="86" t="s">
        <v>175</v>
      </c>
      <c r="D88" s="85" t="s">
        <v>3</v>
      </c>
      <c r="E88" s="85">
        <v>69</v>
      </c>
      <c r="F88" s="85">
        <v>735</v>
      </c>
      <c r="G88" s="87">
        <f>E88*F88</f>
        <v>50715</v>
      </c>
      <c r="H88" s="76" t="s">
        <v>170</v>
      </c>
      <c r="I88" s="88" t="s">
        <v>174</v>
      </c>
      <c r="J88" s="111" t="s">
        <v>172</v>
      </c>
      <c r="K88" s="211" t="s">
        <v>171</v>
      </c>
      <c r="L88" s="218" t="s">
        <v>21</v>
      </c>
      <c r="M88" s="224" t="s">
        <v>12</v>
      </c>
      <c r="N88" s="68" t="s">
        <v>24</v>
      </c>
      <c r="O88" s="128"/>
      <c r="P88" s="129"/>
    </row>
    <row r="89" spans="1:16" s="3" customFormat="1" ht="6" customHeight="1" thickBot="1" x14ac:dyDescent="0.25">
      <c r="A89" s="94"/>
      <c r="B89" s="78"/>
      <c r="C89" s="79"/>
      <c r="D89" s="78"/>
      <c r="E89" s="78"/>
      <c r="F89" s="78"/>
      <c r="G89" s="80"/>
      <c r="H89" s="79"/>
      <c r="I89" s="81"/>
      <c r="J89" s="109"/>
      <c r="K89" s="80"/>
      <c r="L89" s="219"/>
      <c r="M89" s="219"/>
      <c r="N89" s="18"/>
      <c r="O89" s="78"/>
      <c r="P89" s="117"/>
    </row>
    <row r="90" spans="1:16" s="66" customFormat="1" ht="33.950000000000003" customHeight="1" thickBot="1" x14ac:dyDescent="0.25">
      <c r="A90" s="72" t="s">
        <v>216</v>
      </c>
      <c r="B90" s="89">
        <v>30</v>
      </c>
      <c r="C90" s="89" t="s">
        <v>136</v>
      </c>
      <c r="D90" s="176" t="s">
        <v>3</v>
      </c>
      <c r="E90" s="89">
        <v>75</v>
      </c>
      <c r="F90" s="176">
        <v>675</v>
      </c>
      <c r="G90" s="146">
        <f>E90*F90</f>
        <v>50625</v>
      </c>
      <c r="H90" s="88" t="s">
        <v>134</v>
      </c>
      <c r="I90" s="89" t="s">
        <v>164</v>
      </c>
      <c r="J90" s="110" t="s">
        <v>137</v>
      </c>
      <c r="K90" s="178" t="s">
        <v>135</v>
      </c>
      <c r="L90" s="220" t="s">
        <v>21</v>
      </c>
      <c r="M90" s="221" t="s">
        <v>12</v>
      </c>
      <c r="N90" s="174" t="s">
        <v>24</v>
      </c>
      <c r="O90" s="128"/>
      <c r="P90" s="175"/>
    </row>
    <row r="91" spans="1:16" s="3" customFormat="1" ht="6" customHeight="1" thickBot="1" x14ac:dyDescent="0.25">
      <c r="A91" s="94"/>
      <c r="B91" s="78"/>
      <c r="C91" s="79"/>
      <c r="D91" s="78"/>
      <c r="E91" s="78"/>
      <c r="F91" s="78"/>
      <c r="G91" s="80"/>
      <c r="H91" s="79"/>
      <c r="I91" s="81"/>
      <c r="J91" s="109"/>
      <c r="K91" s="80"/>
      <c r="L91" s="219"/>
      <c r="M91" s="219"/>
      <c r="N91" s="18"/>
      <c r="O91" s="126"/>
      <c r="P91" s="127"/>
    </row>
    <row r="92" spans="1:16" s="67" customFormat="1" ht="34.9" customHeight="1" thickBot="1" x14ac:dyDescent="0.25">
      <c r="A92" s="84" t="s">
        <v>98</v>
      </c>
      <c r="B92" s="85">
        <v>31</v>
      </c>
      <c r="C92" s="86" t="s">
        <v>102</v>
      </c>
      <c r="D92" s="85" t="s">
        <v>3</v>
      </c>
      <c r="E92" s="85">
        <v>75</v>
      </c>
      <c r="F92" s="85">
        <v>675</v>
      </c>
      <c r="G92" s="87">
        <f>E92*F92</f>
        <v>50625</v>
      </c>
      <c r="H92" s="76" t="s">
        <v>99</v>
      </c>
      <c r="I92" s="85" t="s">
        <v>183</v>
      </c>
      <c r="J92" s="111" t="s">
        <v>100</v>
      </c>
      <c r="K92" s="178" t="s">
        <v>101</v>
      </c>
      <c r="L92" s="220" t="s">
        <v>21</v>
      </c>
      <c r="M92" s="221" t="s">
        <v>12</v>
      </c>
      <c r="N92" s="68" t="s">
        <v>24</v>
      </c>
      <c r="O92" s="128"/>
      <c r="P92" s="129"/>
    </row>
    <row r="93" spans="1:16" s="3" customFormat="1" ht="6" customHeight="1" thickBot="1" x14ac:dyDescent="0.25">
      <c r="A93" s="94"/>
      <c r="B93" s="78"/>
      <c r="C93" s="79"/>
      <c r="D93" s="78"/>
      <c r="E93" s="78"/>
      <c r="F93" s="78"/>
      <c r="G93" s="80"/>
      <c r="H93" s="79"/>
      <c r="I93" s="81"/>
      <c r="J93" s="109"/>
      <c r="K93" s="80"/>
      <c r="L93" s="13"/>
      <c r="M93" s="13"/>
      <c r="N93" s="18"/>
      <c r="O93" s="78"/>
      <c r="P93" s="117"/>
    </row>
    <row r="94" spans="1:16" s="67" customFormat="1" ht="36" customHeight="1" thickBot="1" x14ac:dyDescent="0.25">
      <c r="A94" s="84" t="s">
        <v>44</v>
      </c>
      <c r="B94" s="85">
        <v>32</v>
      </c>
      <c r="C94" s="85" t="s">
        <v>57</v>
      </c>
      <c r="D94" s="85" t="s">
        <v>3</v>
      </c>
      <c r="E94" s="85">
        <v>75</v>
      </c>
      <c r="F94" s="85">
        <v>670</v>
      </c>
      <c r="G94" s="87">
        <f>E94*F94</f>
        <v>50250</v>
      </c>
      <c r="H94" s="233" t="s">
        <v>123</v>
      </c>
      <c r="I94" s="85" t="s">
        <v>164</v>
      </c>
      <c r="J94" s="155" t="s">
        <v>46</v>
      </c>
      <c r="K94" s="185" t="s">
        <v>160</v>
      </c>
      <c r="L94" s="220" t="s">
        <v>21</v>
      </c>
      <c r="M94" s="221" t="s">
        <v>12</v>
      </c>
      <c r="N94" s="68" t="s">
        <v>24</v>
      </c>
      <c r="O94" s="128"/>
      <c r="P94" s="129"/>
    </row>
    <row r="95" spans="1:16" s="3" customFormat="1" ht="6" customHeight="1" thickBot="1" x14ac:dyDescent="0.25">
      <c r="A95" s="94"/>
      <c r="B95" s="78"/>
      <c r="C95" s="79"/>
      <c r="D95" s="78"/>
      <c r="E95" s="78"/>
      <c r="F95" s="78"/>
      <c r="G95" s="80"/>
      <c r="H95" s="79"/>
      <c r="I95" s="81"/>
      <c r="J95" s="109"/>
      <c r="K95" s="80"/>
      <c r="L95" s="219"/>
      <c r="M95" s="219"/>
      <c r="N95" s="18"/>
      <c r="O95" s="78"/>
      <c r="P95" s="117"/>
    </row>
    <row r="96" spans="1:16" s="65" customFormat="1" ht="34.9" customHeight="1" thickBot="1" x14ac:dyDescent="0.25">
      <c r="A96" s="72" t="s">
        <v>37</v>
      </c>
      <c r="B96" s="176">
        <v>33</v>
      </c>
      <c r="C96" s="74" t="s">
        <v>114</v>
      </c>
      <c r="D96" s="73" t="s">
        <v>3</v>
      </c>
      <c r="E96" s="73">
        <v>75</v>
      </c>
      <c r="F96" s="73">
        <v>650</v>
      </c>
      <c r="G96" s="75">
        <f>E96*F96</f>
        <v>48750</v>
      </c>
      <c r="H96" s="76" t="s">
        <v>67</v>
      </c>
      <c r="I96" s="73" t="s">
        <v>183</v>
      </c>
      <c r="J96" s="110" t="s">
        <v>33</v>
      </c>
      <c r="K96" s="178" t="s">
        <v>113</v>
      </c>
      <c r="L96" s="220" t="s">
        <v>21</v>
      </c>
      <c r="M96" s="221" t="s">
        <v>12</v>
      </c>
      <c r="N96" s="69" t="s">
        <v>24</v>
      </c>
      <c r="O96" s="124"/>
      <c r="P96" s="125"/>
    </row>
    <row r="97" spans="1:16" s="3" customFormat="1" ht="6" customHeight="1" thickBot="1" x14ac:dyDescent="0.25">
      <c r="A97" s="94"/>
      <c r="B97" s="78"/>
      <c r="C97" s="79"/>
      <c r="D97" s="78"/>
      <c r="E97" s="78"/>
      <c r="F97" s="78"/>
      <c r="G97" s="80"/>
      <c r="H97" s="79"/>
      <c r="I97" s="81"/>
      <c r="J97" s="109"/>
      <c r="K97" s="80"/>
      <c r="L97" s="219"/>
      <c r="M97" s="219"/>
      <c r="N97" s="18"/>
      <c r="O97" s="126"/>
      <c r="P97" s="127"/>
    </row>
    <row r="98" spans="1:16" s="65" customFormat="1" ht="13.5" customHeight="1" x14ac:dyDescent="0.2">
      <c r="A98" s="157"/>
      <c r="B98" s="158"/>
      <c r="C98" s="159"/>
      <c r="D98" s="158"/>
      <c r="E98" s="158"/>
      <c r="F98" s="158"/>
      <c r="G98" s="160"/>
      <c r="H98" s="161"/>
      <c r="I98" s="161"/>
      <c r="J98" s="162"/>
      <c r="K98" s="163"/>
      <c r="L98" s="164"/>
      <c r="M98" s="164"/>
      <c r="N98" s="165"/>
      <c r="O98" s="166"/>
      <c r="P98" s="167"/>
    </row>
    <row r="99" spans="1:16" s="65" customFormat="1" ht="3" customHeight="1" x14ac:dyDescent="0.2">
      <c r="A99" s="188"/>
      <c r="B99" s="189"/>
      <c r="C99" s="190"/>
      <c r="D99" s="189"/>
      <c r="E99" s="189"/>
      <c r="F99" s="189"/>
      <c r="G99" s="191"/>
      <c r="H99" s="192"/>
      <c r="I99" s="192"/>
      <c r="J99" s="193"/>
      <c r="K99" s="194"/>
      <c r="L99" s="195"/>
      <c r="M99" s="195"/>
      <c r="N99" s="196"/>
      <c r="O99" s="197"/>
      <c r="P99" s="198"/>
    </row>
    <row r="100" spans="1:16" s="4" customFormat="1" ht="32.25" customHeight="1" x14ac:dyDescent="0.2">
      <c r="A100" s="235" t="s">
        <v>28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6" t="s">
        <v>129</v>
      </c>
      <c r="P100" s="237"/>
    </row>
    <row r="101" spans="1:16" s="5" customFormat="1" ht="20.100000000000001" customHeight="1" x14ac:dyDescent="0.2">
      <c r="A101" s="238" t="s">
        <v>193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9" t="s">
        <v>20</v>
      </c>
      <c r="P101" s="240"/>
    </row>
    <row r="102" spans="1:16" s="1" customFormat="1" ht="20.100000000000001" customHeight="1" x14ac:dyDescent="0.2">
      <c r="A102" s="241" t="s">
        <v>35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2" t="s">
        <v>217</v>
      </c>
      <c r="P102" s="242"/>
    </row>
    <row r="103" spans="1:16" s="1" customFormat="1" ht="3.95" customHeight="1" thickBot="1" x14ac:dyDescent="0.25">
      <c r="A103" s="36"/>
      <c r="B103" s="37"/>
      <c r="C103" s="38"/>
      <c r="D103" s="39"/>
      <c r="E103" s="39"/>
      <c r="F103" s="40"/>
      <c r="G103" s="36"/>
      <c r="H103" s="145"/>
      <c r="I103" s="41"/>
      <c r="J103" s="42"/>
      <c r="K103" s="40"/>
      <c r="L103" s="40"/>
      <c r="M103" s="40"/>
      <c r="N103" s="43"/>
      <c r="O103" s="43"/>
      <c r="P103" s="37"/>
    </row>
    <row r="104" spans="1:16" s="3" customFormat="1" ht="36" customHeight="1" thickTop="1" thickBot="1" x14ac:dyDescent="0.25">
      <c r="A104" s="22" t="s">
        <v>38</v>
      </c>
      <c r="B104" s="21" t="s">
        <v>14</v>
      </c>
      <c r="C104" s="21" t="s">
        <v>13</v>
      </c>
      <c r="D104" s="23" t="s">
        <v>1</v>
      </c>
      <c r="E104" s="21" t="s">
        <v>2</v>
      </c>
      <c r="F104" s="23" t="s">
        <v>5</v>
      </c>
      <c r="G104" s="23" t="s">
        <v>6</v>
      </c>
      <c r="H104" s="23" t="s">
        <v>8</v>
      </c>
      <c r="I104" s="21" t="s">
        <v>31</v>
      </c>
      <c r="J104" s="23" t="s">
        <v>7</v>
      </c>
      <c r="K104" s="21" t="s">
        <v>25</v>
      </c>
      <c r="L104" s="21" t="s">
        <v>18</v>
      </c>
      <c r="M104" s="21" t="s">
        <v>17</v>
      </c>
      <c r="N104" s="105" t="s">
        <v>36</v>
      </c>
      <c r="O104" s="21" t="s">
        <v>19</v>
      </c>
      <c r="P104" s="24" t="s">
        <v>4</v>
      </c>
    </row>
    <row r="105" spans="1:16" s="3" customFormat="1" ht="6" customHeight="1" thickBot="1" x14ac:dyDescent="0.25">
      <c r="A105" s="77"/>
      <c r="B105" s="78"/>
      <c r="C105" s="79"/>
      <c r="D105" s="78"/>
      <c r="E105" s="78"/>
      <c r="F105" s="78"/>
      <c r="G105" s="80"/>
      <c r="H105" s="79"/>
      <c r="I105" s="81"/>
      <c r="J105" s="82"/>
      <c r="K105" s="80"/>
      <c r="L105" s="13"/>
      <c r="M105" s="13"/>
      <c r="N105" s="18"/>
      <c r="O105" s="78"/>
      <c r="P105" s="83"/>
    </row>
    <row r="106" spans="1:16" s="67" customFormat="1" ht="18" customHeight="1" x14ac:dyDescent="0.2">
      <c r="A106" s="135" t="s">
        <v>88</v>
      </c>
      <c r="B106" s="261">
        <v>34</v>
      </c>
      <c r="C106" s="213" t="s">
        <v>89</v>
      </c>
      <c r="D106" s="89" t="s">
        <v>3</v>
      </c>
      <c r="E106" s="89">
        <v>35</v>
      </c>
      <c r="F106" s="261">
        <v>645</v>
      </c>
      <c r="G106" s="277">
        <f>(E106+E107)*F106</f>
        <v>45150</v>
      </c>
      <c r="H106" s="263" t="s">
        <v>81</v>
      </c>
      <c r="I106" s="187" t="s">
        <v>204</v>
      </c>
      <c r="J106" s="279" t="s">
        <v>214</v>
      </c>
      <c r="K106" s="267" t="s">
        <v>215</v>
      </c>
      <c r="L106" s="273" t="s">
        <v>21</v>
      </c>
      <c r="M106" s="273" t="s">
        <v>12</v>
      </c>
      <c r="N106" s="255" t="s">
        <v>24</v>
      </c>
      <c r="O106" s="271"/>
      <c r="P106" s="275"/>
    </row>
    <row r="107" spans="1:16" s="65" customFormat="1" ht="18" customHeight="1" thickBot="1" x14ac:dyDescent="0.25">
      <c r="A107" s="217" t="s">
        <v>130</v>
      </c>
      <c r="B107" s="262"/>
      <c r="C107" s="201" t="s">
        <v>132</v>
      </c>
      <c r="D107" s="202" t="s">
        <v>3</v>
      </c>
      <c r="E107" s="202">
        <v>35</v>
      </c>
      <c r="F107" s="262"/>
      <c r="G107" s="278"/>
      <c r="H107" s="264"/>
      <c r="I107" s="205" t="s">
        <v>204</v>
      </c>
      <c r="J107" s="280"/>
      <c r="K107" s="268"/>
      <c r="L107" s="274"/>
      <c r="M107" s="274"/>
      <c r="N107" s="256"/>
      <c r="O107" s="272"/>
      <c r="P107" s="276"/>
    </row>
    <row r="108" spans="1:16" s="3" customFormat="1" ht="6" customHeight="1" thickBot="1" x14ac:dyDescent="0.25">
      <c r="A108" s="94"/>
      <c r="B108" s="78"/>
      <c r="C108" s="79"/>
      <c r="D108" s="78"/>
      <c r="E108" s="78"/>
      <c r="F108" s="78"/>
      <c r="G108" s="80"/>
      <c r="H108" s="80"/>
      <c r="I108" s="81"/>
      <c r="J108" s="109"/>
      <c r="K108" s="80"/>
      <c r="L108" s="219"/>
      <c r="M108" s="219"/>
      <c r="N108" s="18"/>
      <c r="O108" s="78"/>
      <c r="P108" s="117"/>
    </row>
    <row r="109" spans="1:16" s="67" customFormat="1" ht="34.9" customHeight="1" thickBot="1" x14ac:dyDescent="0.25">
      <c r="A109" s="84" t="s">
        <v>61</v>
      </c>
      <c r="B109" s="85">
        <v>35</v>
      </c>
      <c r="C109" s="153" t="s">
        <v>60</v>
      </c>
      <c r="D109" s="85" t="s">
        <v>3</v>
      </c>
      <c r="E109" s="85">
        <v>78</v>
      </c>
      <c r="F109" s="85">
        <v>635</v>
      </c>
      <c r="G109" s="87">
        <f>E109*F109</f>
        <v>49530</v>
      </c>
      <c r="H109" s="88" t="s">
        <v>81</v>
      </c>
      <c r="I109" s="85" t="s">
        <v>154</v>
      </c>
      <c r="J109" s="123" t="s">
        <v>84</v>
      </c>
      <c r="K109" s="152" t="s">
        <v>83</v>
      </c>
      <c r="L109" s="220" t="s">
        <v>21</v>
      </c>
      <c r="M109" s="221" t="s">
        <v>12</v>
      </c>
      <c r="N109" s="68" t="s">
        <v>24</v>
      </c>
      <c r="O109" s="128"/>
      <c r="P109" s="129"/>
    </row>
    <row r="110" spans="1:16" s="3" customFormat="1" ht="6" customHeight="1" thickBot="1" x14ac:dyDescent="0.25">
      <c r="A110" s="94"/>
      <c r="B110" s="78"/>
      <c r="C110" s="79"/>
      <c r="D110" s="78"/>
      <c r="E110" s="78"/>
      <c r="F110" s="78"/>
      <c r="G110" s="80"/>
      <c r="H110" s="80"/>
      <c r="I110" s="81"/>
      <c r="J110" s="109"/>
      <c r="K110" s="80"/>
      <c r="L110" s="219"/>
      <c r="M110" s="219"/>
      <c r="N110" s="18"/>
      <c r="O110" s="126"/>
      <c r="P110" s="127"/>
    </row>
    <row r="111" spans="1:16" s="66" customFormat="1" ht="36" customHeight="1" thickBot="1" x14ac:dyDescent="0.25">
      <c r="A111" s="72" t="s">
        <v>73</v>
      </c>
      <c r="B111" s="89">
        <v>36</v>
      </c>
      <c r="C111" s="89" t="s">
        <v>39</v>
      </c>
      <c r="D111" s="141" t="s">
        <v>3</v>
      </c>
      <c r="E111" s="89">
        <v>80</v>
      </c>
      <c r="F111" s="141">
        <v>625</v>
      </c>
      <c r="G111" s="146">
        <f>E111*F111</f>
        <v>50000</v>
      </c>
      <c r="H111" s="88" t="s">
        <v>118</v>
      </c>
      <c r="I111" s="89" t="s">
        <v>121</v>
      </c>
      <c r="J111" s="111" t="s">
        <v>119</v>
      </c>
      <c r="K111" s="144" t="s">
        <v>122</v>
      </c>
      <c r="L111" s="220" t="s">
        <v>21</v>
      </c>
      <c r="M111" s="221" t="s">
        <v>12</v>
      </c>
      <c r="N111" s="147" t="s">
        <v>24</v>
      </c>
      <c r="O111" s="124"/>
      <c r="P111" s="125"/>
    </row>
    <row r="112" spans="1:16" s="3" customFormat="1" ht="6" customHeight="1" thickBot="1" x14ac:dyDescent="0.25">
      <c r="A112" s="77"/>
      <c r="B112" s="78"/>
      <c r="C112" s="79"/>
      <c r="D112" s="78"/>
      <c r="E112" s="78"/>
      <c r="F112" s="78"/>
      <c r="G112" s="80"/>
      <c r="H112" s="79"/>
      <c r="I112" s="81"/>
      <c r="J112" s="82"/>
      <c r="K112" s="80"/>
      <c r="L112" s="219"/>
      <c r="M112" s="219"/>
      <c r="N112" s="19"/>
      <c r="O112" s="19"/>
      <c r="P112" s="115"/>
    </row>
    <row r="113" spans="1:16" s="67" customFormat="1" ht="36" customHeight="1" thickBot="1" x14ac:dyDescent="0.25">
      <c r="A113" s="84" t="s">
        <v>68</v>
      </c>
      <c r="B113" s="89">
        <v>37</v>
      </c>
      <c r="C113" s="89" t="s">
        <v>105</v>
      </c>
      <c r="D113" s="89" t="s">
        <v>3</v>
      </c>
      <c r="E113" s="89">
        <v>65</v>
      </c>
      <c r="F113" s="89">
        <v>615</v>
      </c>
      <c r="G113" s="120">
        <f>E113*F113</f>
        <v>39975</v>
      </c>
      <c r="H113" s="177" t="s">
        <v>106</v>
      </c>
      <c r="I113" s="89" t="s">
        <v>205</v>
      </c>
      <c r="J113" s="108" t="s">
        <v>30</v>
      </c>
      <c r="K113" s="144" t="s">
        <v>108</v>
      </c>
      <c r="L113" s="220" t="s">
        <v>21</v>
      </c>
      <c r="M113" s="221" t="s">
        <v>12</v>
      </c>
      <c r="N113" s="147" t="s">
        <v>24</v>
      </c>
      <c r="O113" s="128"/>
      <c r="P113" s="129"/>
    </row>
    <row r="114" spans="1:16" s="3" customFormat="1" ht="6" customHeight="1" thickBot="1" x14ac:dyDescent="0.25">
      <c r="A114" s="77"/>
      <c r="B114" s="78"/>
      <c r="C114" s="79"/>
      <c r="D114" s="78"/>
      <c r="E114" s="78"/>
      <c r="F114" s="78"/>
      <c r="G114" s="80"/>
      <c r="H114" s="79"/>
      <c r="I114" s="81"/>
      <c r="J114" s="109"/>
      <c r="K114" s="80"/>
      <c r="L114" s="219"/>
      <c r="M114" s="219"/>
      <c r="N114" s="19"/>
      <c r="O114" s="78"/>
      <c r="P114" s="83"/>
    </row>
    <row r="115" spans="1:16" s="67" customFormat="1" ht="34.9" customHeight="1" thickBot="1" x14ac:dyDescent="0.25">
      <c r="A115" s="84" t="s">
        <v>90</v>
      </c>
      <c r="B115" s="85">
        <v>38</v>
      </c>
      <c r="C115" s="86" t="s">
        <v>94</v>
      </c>
      <c r="D115" s="85" t="s">
        <v>3</v>
      </c>
      <c r="E115" s="85">
        <v>84</v>
      </c>
      <c r="F115" s="85">
        <v>600</v>
      </c>
      <c r="G115" s="87">
        <f>E115*F115</f>
        <v>50400</v>
      </c>
      <c r="H115" s="76" t="s">
        <v>92</v>
      </c>
      <c r="I115" s="85" t="s">
        <v>168</v>
      </c>
      <c r="J115" s="111" t="s">
        <v>119</v>
      </c>
      <c r="K115" s="178" t="s">
        <v>93</v>
      </c>
      <c r="L115" s="220" t="s">
        <v>21</v>
      </c>
      <c r="M115" s="221" t="s">
        <v>12</v>
      </c>
      <c r="N115" s="68" t="s">
        <v>24</v>
      </c>
      <c r="O115" s="128"/>
      <c r="P115" s="129"/>
    </row>
    <row r="116" spans="1:16" s="3" customFormat="1" ht="6" customHeight="1" thickBot="1" x14ac:dyDescent="0.25">
      <c r="A116" s="94"/>
      <c r="B116" s="78"/>
      <c r="C116" s="79"/>
      <c r="D116" s="78"/>
      <c r="E116" s="78"/>
      <c r="F116" s="78"/>
      <c r="G116" s="80"/>
      <c r="H116" s="79"/>
      <c r="I116" s="81"/>
      <c r="J116" s="109"/>
      <c r="K116" s="80"/>
      <c r="L116" s="219"/>
      <c r="M116" s="219"/>
      <c r="N116" s="18"/>
      <c r="O116" s="126"/>
      <c r="P116" s="127"/>
    </row>
    <row r="117" spans="1:16" s="67" customFormat="1" ht="36" customHeight="1" thickBot="1" x14ac:dyDescent="0.25">
      <c r="A117" s="72" t="s">
        <v>206</v>
      </c>
      <c r="B117" s="89">
        <v>39</v>
      </c>
      <c r="C117" s="89" t="s">
        <v>208</v>
      </c>
      <c r="D117" s="231" t="s">
        <v>3</v>
      </c>
      <c r="E117" s="89">
        <v>80</v>
      </c>
      <c r="F117" s="89">
        <v>585</v>
      </c>
      <c r="G117" s="87">
        <f>E117*F117</f>
        <v>46800</v>
      </c>
      <c r="H117" s="88" t="s">
        <v>210</v>
      </c>
      <c r="I117" s="89" t="s">
        <v>211</v>
      </c>
      <c r="J117" s="111" t="s">
        <v>212</v>
      </c>
      <c r="K117" s="234" t="s">
        <v>213</v>
      </c>
      <c r="L117" s="220" t="s">
        <v>21</v>
      </c>
      <c r="M117" s="232" t="s">
        <v>12</v>
      </c>
      <c r="N117" s="68" t="s">
        <v>24</v>
      </c>
      <c r="O117" s="128"/>
      <c r="P117" s="129"/>
    </row>
    <row r="118" spans="1:16" s="3" customFormat="1" ht="6" customHeight="1" thickBot="1" x14ac:dyDescent="0.25">
      <c r="A118" s="77"/>
      <c r="B118" s="78"/>
      <c r="C118" s="79"/>
      <c r="D118" s="78"/>
      <c r="E118" s="78"/>
      <c r="F118" s="78"/>
      <c r="G118" s="80"/>
      <c r="H118" s="79"/>
      <c r="I118" s="81"/>
      <c r="J118" s="109"/>
      <c r="K118" s="80"/>
      <c r="L118" s="80"/>
      <c r="M118" s="80"/>
      <c r="N118" s="19"/>
      <c r="O118" s="78"/>
      <c r="P118" s="83"/>
    </row>
    <row r="119" spans="1:16" s="67" customFormat="1" ht="36" customHeight="1" thickBot="1" x14ac:dyDescent="0.25">
      <c r="A119" s="84"/>
      <c r="B119" s="85"/>
      <c r="C119" s="86"/>
      <c r="D119" s="85"/>
      <c r="E119" s="85"/>
      <c r="F119" s="85"/>
      <c r="G119" s="87"/>
      <c r="H119" s="76"/>
      <c r="I119" s="85"/>
      <c r="J119" s="111"/>
      <c r="K119" s="152"/>
      <c r="L119" s="120"/>
      <c r="M119" s="146"/>
      <c r="N119" s="68"/>
      <c r="O119" s="128"/>
      <c r="P119" s="129"/>
    </row>
    <row r="120" spans="1:16" s="3" customFormat="1" ht="6" customHeight="1" thickBot="1" x14ac:dyDescent="0.25">
      <c r="A120" s="94"/>
      <c r="B120" s="78"/>
      <c r="C120" s="79"/>
      <c r="D120" s="78"/>
      <c r="E120" s="78"/>
      <c r="F120" s="78"/>
      <c r="G120" s="80"/>
      <c r="H120" s="79"/>
      <c r="I120" s="81"/>
      <c r="J120" s="109"/>
      <c r="K120" s="80"/>
      <c r="L120" s="13"/>
      <c r="M120" s="13"/>
      <c r="N120" s="18"/>
      <c r="O120" s="78"/>
      <c r="P120" s="117"/>
    </row>
    <row r="121" spans="1:16" s="67" customFormat="1" ht="36" customHeight="1" thickBot="1" x14ac:dyDescent="0.25">
      <c r="A121" s="84"/>
      <c r="B121" s="85"/>
      <c r="C121" s="86"/>
      <c r="D121" s="85"/>
      <c r="E121" s="85"/>
      <c r="F121" s="85"/>
      <c r="G121" s="87"/>
      <c r="H121" s="88"/>
      <c r="I121" s="85"/>
      <c r="J121" s="111"/>
      <c r="K121" s="152"/>
      <c r="L121" s="120"/>
      <c r="M121" s="146"/>
      <c r="N121" s="68"/>
      <c r="O121" s="128"/>
      <c r="P121" s="129"/>
    </row>
    <row r="122" spans="1:16" s="3" customFormat="1" ht="6" customHeight="1" thickBot="1" x14ac:dyDescent="0.25">
      <c r="A122" s="77"/>
      <c r="B122" s="78"/>
      <c r="C122" s="79"/>
      <c r="D122" s="78"/>
      <c r="E122" s="78"/>
      <c r="F122" s="78"/>
      <c r="G122" s="80"/>
      <c r="H122" s="79"/>
      <c r="I122" s="81"/>
      <c r="J122" s="82"/>
      <c r="K122" s="80"/>
      <c r="L122" s="13"/>
      <c r="M122" s="13"/>
      <c r="N122" s="18"/>
      <c r="O122" s="78"/>
      <c r="P122" s="83"/>
    </row>
    <row r="123" spans="1:16" s="4" customFormat="1" ht="2.1" customHeight="1" thickBot="1" x14ac:dyDescent="0.3">
      <c r="A123" s="25"/>
      <c r="B123" s="26"/>
      <c r="C123" s="27"/>
      <c r="D123" s="28"/>
      <c r="E123" s="28"/>
      <c r="F123" s="29"/>
      <c r="G123" s="30"/>
      <c r="H123" s="31"/>
      <c r="I123" s="25"/>
      <c r="J123" s="32"/>
      <c r="K123" s="29"/>
      <c r="L123" s="29"/>
      <c r="M123" s="29"/>
      <c r="N123" s="33"/>
      <c r="O123" s="33"/>
      <c r="P123" s="34"/>
    </row>
    <row r="124" spans="1:16" s="46" customFormat="1" ht="30" customHeight="1" thickBot="1" x14ac:dyDescent="0.25">
      <c r="A124" s="48"/>
      <c r="B124" s="249" t="s">
        <v>32</v>
      </c>
      <c r="C124" s="250"/>
      <c r="D124" s="249" t="s">
        <v>23</v>
      </c>
      <c r="E124" s="250"/>
      <c r="F124" s="118" t="s">
        <v>45</v>
      </c>
      <c r="G124" s="119" t="s">
        <v>26</v>
      </c>
      <c r="H124" s="47"/>
      <c r="I124" s="47"/>
      <c r="J124" s="8"/>
      <c r="K124" s="9"/>
      <c r="L124" s="9"/>
      <c r="M124" s="9"/>
      <c r="N124" s="50"/>
      <c r="O124" s="20"/>
      <c r="P124" s="49"/>
    </row>
    <row r="125" spans="1:16" s="3" customFormat="1" ht="3.95" customHeight="1" thickBot="1" x14ac:dyDescent="0.25">
      <c r="A125" s="70"/>
      <c r="B125" s="11"/>
      <c r="C125" s="12"/>
      <c r="D125" s="11"/>
      <c r="E125" s="11"/>
      <c r="F125" s="11"/>
      <c r="G125" s="13"/>
      <c r="H125" s="14"/>
      <c r="I125" s="15"/>
      <c r="J125" s="16"/>
      <c r="K125" s="51"/>
      <c r="L125" s="17"/>
      <c r="M125" s="17"/>
      <c r="N125" s="19"/>
      <c r="O125" s="19"/>
      <c r="P125" s="71"/>
    </row>
    <row r="126" spans="1:16" s="46" customFormat="1" ht="30" customHeight="1" thickBot="1" x14ac:dyDescent="0.25">
      <c r="A126" s="90" t="s">
        <v>15</v>
      </c>
      <c r="B126" s="251">
        <v>25.5</v>
      </c>
      <c r="C126" s="252"/>
      <c r="D126" s="247">
        <f>SUM(E8:E30)+SUM(E39:E62)+E72+E75+E78</f>
        <v>1806</v>
      </c>
      <c r="E126" s="248"/>
      <c r="F126" s="138">
        <f>G126/D126</f>
        <v>720.29346622369883</v>
      </c>
      <c r="G126" s="214">
        <f>SUM(G8:G30)+SUM(G39:G62)+G72+G75+G78</f>
        <v>1300850</v>
      </c>
      <c r="H126" s="137"/>
      <c r="I126" s="47"/>
      <c r="J126" s="132"/>
      <c r="K126" s="9"/>
      <c r="L126" s="253"/>
      <c r="M126" s="254"/>
      <c r="N126" s="50"/>
      <c r="O126" s="20"/>
      <c r="P126" s="49"/>
    </row>
    <row r="127" spans="1:16" s="3" customFormat="1" ht="3.95" customHeight="1" thickBot="1" x14ac:dyDescent="0.25">
      <c r="A127" s="77"/>
      <c r="B127" s="78"/>
      <c r="C127" s="79"/>
      <c r="D127" s="78"/>
      <c r="E127" s="78"/>
      <c r="F127" s="78"/>
      <c r="G127" s="215"/>
      <c r="H127" s="14"/>
      <c r="I127" s="15"/>
      <c r="J127" s="133"/>
      <c r="K127" s="51"/>
      <c r="L127" s="17"/>
      <c r="M127" s="17"/>
      <c r="N127" s="19"/>
      <c r="O127" s="19"/>
      <c r="P127" s="71"/>
    </row>
    <row r="128" spans="1:16" s="46" customFormat="1" ht="30" customHeight="1" thickBot="1" x14ac:dyDescent="0.25">
      <c r="A128" s="90" t="s">
        <v>16</v>
      </c>
      <c r="B128" s="251">
        <v>13.5</v>
      </c>
      <c r="C128" s="252"/>
      <c r="D128" s="247">
        <f>SUM(E88:E96)+SUM(E106:E117)+E73+E79+E76+68</f>
        <v>979</v>
      </c>
      <c r="E128" s="248"/>
      <c r="F128" s="138">
        <f>G128/D128</f>
        <v>651.40960163432078</v>
      </c>
      <c r="G128" s="214">
        <f>SUM(G86:G96)+SUM(G106:G117)+G73+G79+G76</f>
        <v>637730</v>
      </c>
      <c r="H128" s="137"/>
      <c r="I128" s="47"/>
      <c r="J128" s="132"/>
      <c r="K128" s="9"/>
      <c r="L128" s="253"/>
      <c r="M128" s="254"/>
      <c r="N128" s="50"/>
      <c r="O128" s="20"/>
      <c r="P128" s="49"/>
    </row>
    <row r="129" spans="1:16" s="3" customFormat="1" ht="3.95" customHeight="1" thickBot="1" x14ac:dyDescent="0.25">
      <c r="A129" s="77"/>
      <c r="B129" s="78"/>
      <c r="C129" s="79"/>
      <c r="D129" s="78"/>
      <c r="E129" s="78"/>
      <c r="F129" s="78"/>
      <c r="G129" s="215"/>
      <c r="H129" s="14"/>
      <c r="I129" s="15"/>
      <c r="J129" s="16"/>
      <c r="K129" s="51"/>
      <c r="L129" s="17"/>
      <c r="M129" s="17"/>
      <c r="N129" s="19"/>
      <c r="O129" s="19"/>
      <c r="P129" s="71"/>
    </row>
    <row r="130" spans="1:16" s="45" customFormat="1" ht="30" customHeight="1" thickBot="1" x14ac:dyDescent="0.25">
      <c r="A130" s="91" t="s">
        <v>22</v>
      </c>
      <c r="B130" s="243" t="s">
        <v>209</v>
      </c>
      <c r="C130" s="244"/>
      <c r="D130" s="247">
        <f>D126+D128</f>
        <v>2785</v>
      </c>
      <c r="E130" s="248"/>
      <c r="F130" s="138">
        <f>G130/D130</f>
        <v>696.07899461400359</v>
      </c>
      <c r="G130" s="216">
        <f>G126+G128</f>
        <v>1938580</v>
      </c>
      <c r="H130" s="44"/>
      <c r="I130" s="44"/>
      <c r="J130" s="140"/>
      <c r="K130" s="10"/>
      <c r="L130" s="245"/>
      <c r="M130" s="246"/>
      <c r="N130" s="113"/>
      <c r="O130" s="20"/>
      <c r="P130" s="63"/>
    </row>
    <row r="131" spans="1:16" s="3" customFormat="1" ht="3.95" customHeight="1" thickBot="1" x14ac:dyDescent="0.25">
      <c r="A131" s="52"/>
      <c r="B131" s="53"/>
      <c r="C131" s="54"/>
      <c r="D131" s="53"/>
      <c r="E131" s="53"/>
      <c r="F131" s="53"/>
      <c r="G131" s="55"/>
      <c r="H131" s="56"/>
      <c r="I131" s="57"/>
      <c r="J131" s="58"/>
      <c r="K131" s="59"/>
      <c r="L131" s="59"/>
      <c r="M131" s="59"/>
      <c r="N131" s="61"/>
      <c r="O131" s="60"/>
      <c r="P131" s="62"/>
    </row>
    <row r="132" spans="1:16" ht="13.5" thickTop="1" x14ac:dyDescent="0.2"/>
  </sheetData>
  <mergeCells count="86">
    <mergeCell ref="B49:B50"/>
    <mergeCell ref="B106:B107"/>
    <mergeCell ref="M49:M50"/>
    <mergeCell ref="M75:M76"/>
    <mergeCell ref="F49:F50"/>
    <mergeCell ref="G49:G50"/>
    <mergeCell ref="F106:F107"/>
    <mergeCell ref="G106:G107"/>
    <mergeCell ref="H49:H50"/>
    <mergeCell ref="J49:J50"/>
    <mergeCell ref="K49:K50"/>
    <mergeCell ref="L106:L107"/>
    <mergeCell ref="K106:K107"/>
    <mergeCell ref="H106:H107"/>
    <mergeCell ref="A68:N68"/>
    <mergeCell ref="J106:J107"/>
    <mergeCell ref="N49:N50"/>
    <mergeCell ref="O49:O50"/>
    <mergeCell ref="P49:P50"/>
    <mergeCell ref="N106:N107"/>
    <mergeCell ref="M106:M107"/>
    <mergeCell ref="O106:O107"/>
    <mergeCell ref="P106:P107"/>
    <mergeCell ref="N81:N82"/>
    <mergeCell ref="P81:P82"/>
    <mergeCell ref="M72:M73"/>
    <mergeCell ref="N72:N73"/>
    <mergeCell ref="P72:P73"/>
    <mergeCell ref="A66:N66"/>
    <mergeCell ref="O66:P66"/>
    <mergeCell ref="A67:N67"/>
    <mergeCell ref="O67:P67"/>
    <mergeCell ref="O68:P68"/>
    <mergeCell ref="A100:N100"/>
    <mergeCell ref="O100:P100"/>
    <mergeCell ref="A101:N101"/>
    <mergeCell ref="O101:P101"/>
    <mergeCell ref="K75:K76"/>
    <mergeCell ref="A72:A73"/>
    <mergeCell ref="B72:B73"/>
    <mergeCell ref="H72:H73"/>
    <mergeCell ref="J72:J73"/>
    <mergeCell ref="K72:K73"/>
    <mergeCell ref="A81:A82"/>
    <mergeCell ref="B81:B82"/>
    <mergeCell ref="H81:H82"/>
    <mergeCell ref="J81:J82"/>
    <mergeCell ref="K81:K82"/>
    <mergeCell ref="A102:N102"/>
    <mergeCell ref="O102:P102"/>
    <mergeCell ref="A34:N34"/>
    <mergeCell ref="O34:P34"/>
    <mergeCell ref="A35:N35"/>
    <mergeCell ref="O35:P35"/>
    <mergeCell ref="B78:B79"/>
    <mergeCell ref="H78:H79"/>
    <mergeCell ref="J78:J79"/>
    <mergeCell ref="K78:K79"/>
    <mergeCell ref="N75:N76"/>
    <mergeCell ref="P75:P76"/>
    <mergeCell ref="A75:A76"/>
    <mergeCell ref="B75:B76"/>
    <mergeCell ref="H75:H76"/>
    <mergeCell ref="J75:J76"/>
    <mergeCell ref="A33:N33"/>
    <mergeCell ref="O33:P33"/>
    <mergeCell ref="B130:C130"/>
    <mergeCell ref="L130:M130"/>
    <mergeCell ref="D128:E128"/>
    <mergeCell ref="D130:E130"/>
    <mergeCell ref="B124:C124"/>
    <mergeCell ref="B126:C126"/>
    <mergeCell ref="L126:M126"/>
    <mergeCell ref="B128:C128"/>
    <mergeCell ref="L128:M128"/>
    <mergeCell ref="D126:E126"/>
    <mergeCell ref="D124:E124"/>
    <mergeCell ref="N78:N79"/>
    <mergeCell ref="P78:P79"/>
    <mergeCell ref="A78:A79"/>
    <mergeCell ref="A2:N2"/>
    <mergeCell ref="O2:P2"/>
    <mergeCell ref="A3:N3"/>
    <mergeCell ref="O3:P3"/>
    <mergeCell ref="A4:N4"/>
    <mergeCell ref="O4:P4"/>
  </mergeCells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SAFE18</vt:lpstr>
    </vt:vector>
  </TitlesOfParts>
  <Company>Auburn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pcname</dc:creator>
  <cp:lastModifiedBy>William Moseley</cp:lastModifiedBy>
  <cp:lastPrinted>2022-10-25T16:16:54Z</cp:lastPrinted>
  <dcterms:created xsi:type="dcterms:W3CDTF">1999-04-02T17:21:29Z</dcterms:created>
  <dcterms:modified xsi:type="dcterms:W3CDTF">2022-10-25T16:18:51Z</dcterms:modified>
</cp:coreProperties>
</file>